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880" windowWidth="36000" windowHeight="21420" tabRatio="600" firstSheet="0" activeTab="3" autoFilterDateGrouping="1"/>
  </bookViews>
  <sheets>
    <sheet xmlns:r="http://schemas.openxmlformats.org/officeDocument/2006/relationships" name="abratax_mtd_import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Detailed Summary" sheetId="3" state="visible" r:id="rId3"/>
    <sheet xmlns:r="http://schemas.openxmlformats.org/officeDocument/2006/relationships" name="2026-27 Digital Records" sheetId="4" state="visible" r:id="rId4"/>
  </sheets>
  <definedNames/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_(&quot;£&quot;* #,##0.00_);_(&quot;£&quot;* \(#,##0.00\);_(&quot;£&quot;* &quot;-&quot;??_);_(@_)"/>
  </numFmts>
  <fonts count="18">
    <font>
      <name val="Aptos Narrow"/>
      <family val="2"/>
      <color theme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b val="1"/>
      <color theme="1"/>
      <sz val="12"/>
      <scheme val="minor"/>
    </font>
    <font>
      <name val="Aptos Narrow"/>
      <color theme="1"/>
      <sz val="12"/>
      <scheme val="minor"/>
    </font>
    <font>
      <name val="Arial"/>
      <family val="2"/>
      <b val="1"/>
      <color theme="1"/>
      <sz val="18"/>
    </font>
    <font>
      <name val="Arial"/>
      <family val="2"/>
      <color rgb="FF000000"/>
      <sz val="18"/>
    </font>
    <font>
      <name val="Arial"/>
      <family val="2"/>
      <color theme="1"/>
      <sz val="18"/>
    </font>
    <font>
      <name val="Arial"/>
      <family val="2"/>
      <b val="1"/>
      <color rgb="FF000000"/>
      <sz val="18"/>
    </font>
    <font>
      <name val="Arial"/>
      <family val="2"/>
      <b val="1"/>
      <color theme="1"/>
      <sz val="10"/>
    </font>
    <font>
      <name val="Arial"/>
      <family val="2"/>
      <b val="1"/>
      <color theme="1"/>
      <sz val="11"/>
    </font>
    <font>
      <name val="Arial"/>
      <family val="2"/>
      <color theme="1"/>
      <sz val="14"/>
    </font>
    <font>
      <name val="Arial"/>
      <family val="2"/>
      <color theme="1"/>
      <sz val="16"/>
    </font>
    <font>
      <name val="Arial"/>
      <family val="2"/>
      <b val="1"/>
      <color rgb="FF000000"/>
      <sz val="10"/>
    </font>
    <font>
      <name val="Arial"/>
      <family val="2"/>
      <b val="1"/>
      <color theme="1"/>
      <sz val="14"/>
    </font>
    <font>
      <name val="Noto Sans Symbols"/>
      <b val="1"/>
      <color theme="1"/>
      <sz val="16"/>
    </font>
    <font>
      <name val="Arial"/>
      <family val="2"/>
      <color theme="1"/>
      <sz val="10"/>
    </font>
    <font>
      <name val="Aptos Narrow"/>
      <family val="2"/>
      <b val="1"/>
      <color rgb="FF000000"/>
      <sz val="14"/>
      <scheme val="minor"/>
    </font>
    <font>
      <name val="Arial"/>
      <family val="2"/>
      <b val="1"/>
      <color theme="1"/>
      <sz val="20"/>
    </font>
  </fonts>
  <fills count="3">
    <fill>
      <patternFill/>
    </fill>
    <fill>
      <patternFill patternType="gray125"/>
    </fill>
    <fill>
      <patternFill patternType="solid">
        <fgColor rgb="FFCCFFFF"/>
        <bgColor rgb="FFCCFFFF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4" fontId="0" fillId="0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164" fontId="2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/>
    </xf>
    <xf numFmtId="0" fontId="10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/>
    </xf>
    <xf numFmtId="4" fontId="11" fillId="2" borderId="2" pivotButton="0" quotePrefix="0" xfId="0"/>
    <xf numFmtId="0" fontId="0" fillId="0" borderId="0" applyAlignment="1" pivotButton="0" quotePrefix="0" xfId="0">
      <alignment wrapText="1"/>
    </xf>
    <xf numFmtId="4" fontId="11" fillId="2" borderId="3" pivotButton="0" quotePrefix="0" xfId="0"/>
    <xf numFmtId="0" fontId="15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13" fillId="0" borderId="0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3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center" vertical="center"/>
    </xf>
    <xf numFmtId="0" fontId="15" fillId="0" borderId="0" pivotButton="0" quotePrefix="0" xfId="0"/>
    <xf numFmtId="0" fontId="17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/>
    </xf>
    <xf numFmtId="164" fontId="0" fillId="0" borderId="0" pivotButton="0" quotePrefix="0" xfId="0"/>
    <xf numFmtId="164" fontId="0" fillId="0" borderId="1" pivotButton="0" quotePrefix="0" xfId="0"/>
    <xf numFmtId="164" fontId="2" fillId="0" borderId="0" pivotButton="0" quotePrefix="0" xfId="0"/>
  </cellXfs>
  <cellStyles count="1">
    <cellStyle name="Normal" xfId="0" builtinId="0"/>
  </cellStyles>
  <dxfs count="4">
    <dxf>
      <numFmt numFmtId="34" formatCode="_(&quot;£&quot;* #,##0.00_);_(&quot;£&quot;* \(#,##0.00\);_(&quot;£&quot;* &quot;-&quot;??_);_(@_)"/>
    </dxf>
    <dxf>
      <font>
        <name val="Aptos Narrow"/>
        <strike val="0"/>
        <outline val="0"/>
        <shadow val="0"/>
        <condense val="0"/>
        <color theme="1"/>
        <extend val="0"/>
        <sz val="12"/>
        <vertAlign val="baseline"/>
        <scheme val="minor"/>
      </font>
    </dxf>
    <dxf>
      <numFmt numFmtId="19" formatCode="dd/mm/yyyy"/>
    </dxf>
    <dxf>
      <font>
        <name val="Aptos Narrow"/>
        <b val="1"/>
        <strike val="0"/>
        <outline val="0"/>
        <shadow val="0"/>
        <condense val="0"/>
        <color theme="1"/>
        <extend val="0"/>
        <sz val="12"/>
        <vertAlign val="baseline"/>
        <scheme val="minor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12699</colOff>
      <row>8</row>
      <rowOff>317500</rowOff>
    </from>
    <ext cx="2073729" cy="609600"/>
    <pic>
      <nvPicPr>
        <cNvPr id="2" name="image1.png"/>
        <cNvPicPr preferRelativeResize="0"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7734299" y="1828800"/>
          <a:ext cx="2073729" cy="6096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 fLocksWithSheet="0"/>
  </oneCellAnchor>
</wsDr>
</file>

<file path=xl/tables/table1.xml><?xml version="1.0" encoding="utf-8"?>
<table xmlns="http://schemas.openxmlformats.org/spreadsheetml/2006/main" id="1" name="Table1" displayName="Table1" ref="A1:E53" headerRowCount="1" totalsRowShown="0" headerRowDxfId="3">
  <autoFilter ref="A1:E53"/>
  <tableColumns count="5">
    <tableColumn id="1" name="Date" dataDxfId="2"/>
    <tableColumn id="2" name="Description"/>
    <tableColumn id="3" name="Type"/>
    <tableColumn id="4" name="Category" dataDxfId="1"/>
    <tableColumn id="5" name="Amount (£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53"/>
  <sheetViews>
    <sheetView zoomScale="70" zoomScaleNormal="70" workbookViewId="0">
      <selection activeCell="A1" sqref="A1"/>
    </sheetView>
  </sheetViews>
  <sheetFormatPr baseColWidth="10" defaultColWidth="12.6640625" defaultRowHeight="15" customHeight="1"/>
  <cols>
    <col width="56.83203125" customWidth="1" min="1" max="1"/>
    <col width="17.83203125" customWidth="1" min="2" max="2"/>
    <col width="4.33203125" customWidth="1" min="3" max="3"/>
    <col width="47.33203125" customWidth="1" min="4" max="4"/>
    <col width="14" customWidth="1" min="5" max="5"/>
    <col width="17.83203125" customWidth="1" min="6" max="6"/>
    <col width="4.33203125" customWidth="1" min="7" max="7"/>
    <col width="48.83203125" customWidth="1" min="8" max="8"/>
    <col width="4.33203125" customWidth="1" min="9" max="9"/>
    <col width="10" customWidth="1" min="23" max="30"/>
    <col width="56.83203125" customWidth="1" min="257" max="257"/>
    <col width="17.83203125" customWidth="1" min="258" max="258"/>
    <col width="4.33203125" customWidth="1" min="259" max="259"/>
    <col width="47.33203125" customWidth="1" min="260" max="260"/>
    <col width="14" customWidth="1" min="261" max="261"/>
    <col width="17.83203125" customWidth="1" min="262" max="262"/>
    <col width="4.33203125" customWidth="1" min="263" max="263"/>
    <col width="48.83203125" customWidth="1" min="264" max="264"/>
    <col width="4.33203125" customWidth="1" min="265" max="265"/>
    <col width="10" customWidth="1" min="279" max="286"/>
    <col width="56.83203125" customWidth="1" min="513" max="513"/>
    <col width="17.83203125" customWidth="1" min="514" max="514"/>
    <col width="4.33203125" customWidth="1" min="515" max="515"/>
    <col width="47.33203125" customWidth="1" min="516" max="516"/>
    <col width="14" customWidth="1" min="517" max="517"/>
    <col width="17.83203125" customWidth="1" min="518" max="518"/>
    <col width="4.33203125" customWidth="1" min="519" max="519"/>
    <col width="48.83203125" customWidth="1" min="520" max="520"/>
    <col width="4.33203125" customWidth="1" min="521" max="521"/>
    <col width="10" customWidth="1" min="535" max="542"/>
    <col width="56.83203125" customWidth="1" min="769" max="769"/>
    <col width="17.83203125" customWidth="1" min="770" max="770"/>
    <col width="4.33203125" customWidth="1" min="771" max="771"/>
    <col width="47.33203125" customWidth="1" min="772" max="772"/>
    <col width="14" customWidth="1" min="773" max="773"/>
    <col width="17.83203125" customWidth="1" min="774" max="774"/>
    <col width="4.33203125" customWidth="1" min="775" max="775"/>
    <col width="48.83203125" customWidth="1" min="776" max="776"/>
    <col width="4.33203125" customWidth="1" min="777" max="777"/>
    <col width="10" customWidth="1" min="791" max="798"/>
    <col width="56.83203125" customWidth="1" min="1025" max="1025"/>
    <col width="17.83203125" customWidth="1" min="1026" max="1026"/>
    <col width="4.33203125" customWidth="1" min="1027" max="1027"/>
    <col width="47.33203125" customWidth="1" min="1028" max="1028"/>
    <col width="14" customWidth="1" min="1029" max="1029"/>
    <col width="17.83203125" customWidth="1" min="1030" max="1030"/>
    <col width="4.33203125" customWidth="1" min="1031" max="1031"/>
    <col width="48.83203125" customWidth="1" min="1032" max="1032"/>
    <col width="4.33203125" customWidth="1" min="1033" max="1033"/>
    <col width="10" customWidth="1" min="1047" max="1054"/>
    <col width="56.83203125" customWidth="1" min="1281" max="1281"/>
    <col width="17.83203125" customWidth="1" min="1282" max="1282"/>
    <col width="4.33203125" customWidth="1" min="1283" max="1283"/>
    <col width="47.33203125" customWidth="1" min="1284" max="1284"/>
    <col width="14" customWidth="1" min="1285" max="1285"/>
    <col width="17.83203125" customWidth="1" min="1286" max="1286"/>
    <col width="4.33203125" customWidth="1" min="1287" max="1287"/>
    <col width="48.83203125" customWidth="1" min="1288" max="1288"/>
    <col width="4.33203125" customWidth="1" min="1289" max="1289"/>
    <col width="10" customWidth="1" min="1303" max="1310"/>
    <col width="56.83203125" customWidth="1" min="1537" max="1537"/>
    <col width="17.83203125" customWidth="1" min="1538" max="1538"/>
    <col width="4.33203125" customWidth="1" min="1539" max="1539"/>
    <col width="47.33203125" customWidth="1" min="1540" max="1540"/>
    <col width="14" customWidth="1" min="1541" max="1541"/>
    <col width="17.83203125" customWidth="1" min="1542" max="1542"/>
    <col width="4.33203125" customWidth="1" min="1543" max="1543"/>
    <col width="48.83203125" customWidth="1" min="1544" max="1544"/>
    <col width="4.33203125" customWidth="1" min="1545" max="1545"/>
    <col width="10" customWidth="1" min="1559" max="1566"/>
    <col width="56.83203125" customWidth="1" min="1793" max="1793"/>
    <col width="17.83203125" customWidth="1" min="1794" max="1794"/>
    <col width="4.33203125" customWidth="1" min="1795" max="1795"/>
    <col width="47.33203125" customWidth="1" min="1796" max="1796"/>
    <col width="14" customWidth="1" min="1797" max="1797"/>
    <col width="17.83203125" customWidth="1" min="1798" max="1798"/>
    <col width="4.33203125" customWidth="1" min="1799" max="1799"/>
    <col width="48.83203125" customWidth="1" min="1800" max="1800"/>
    <col width="4.33203125" customWidth="1" min="1801" max="1801"/>
    <col width="10" customWidth="1" min="1815" max="1822"/>
    <col width="56.83203125" customWidth="1" min="2049" max="2049"/>
    <col width="17.83203125" customWidth="1" min="2050" max="2050"/>
    <col width="4.33203125" customWidth="1" min="2051" max="2051"/>
    <col width="47.33203125" customWidth="1" min="2052" max="2052"/>
    <col width="14" customWidth="1" min="2053" max="2053"/>
    <col width="17.83203125" customWidth="1" min="2054" max="2054"/>
    <col width="4.33203125" customWidth="1" min="2055" max="2055"/>
    <col width="48.83203125" customWidth="1" min="2056" max="2056"/>
    <col width="4.33203125" customWidth="1" min="2057" max="2057"/>
    <col width="10" customWidth="1" min="2071" max="2078"/>
    <col width="56.83203125" customWidth="1" min="2305" max="2305"/>
    <col width="17.83203125" customWidth="1" min="2306" max="2306"/>
    <col width="4.33203125" customWidth="1" min="2307" max="2307"/>
    <col width="47.33203125" customWidth="1" min="2308" max="2308"/>
    <col width="14" customWidth="1" min="2309" max="2309"/>
    <col width="17.83203125" customWidth="1" min="2310" max="2310"/>
    <col width="4.33203125" customWidth="1" min="2311" max="2311"/>
    <col width="48.83203125" customWidth="1" min="2312" max="2312"/>
    <col width="4.33203125" customWidth="1" min="2313" max="2313"/>
    <col width="10" customWidth="1" min="2327" max="2334"/>
    <col width="56.83203125" customWidth="1" min="2561" max="2561"/>
    <col width="17.83203125" customWidth="1" min="2562" max="2562"/>
    <col width="4.33203125" customWidth="1" min="2563" max="2563"/>
    <col width="47.33203125" customWidth="1" min="2564" max="2564"/>
    <col width="14" customWidth="1" min="2565" max="2565"/>
    <col width="17.83203125" customWidth="1" min="2566" max="2566"/>
    <col width="4.33203125" customWidth="1" min="2567" max="2567"/>
    <col width="48.83203125" customWidth="1" min="2568" max="2568"/>
    <col width="4.33203125" customWidth="1" min="2569" max="2569"/>
    <col width="10" customWidth="1" min="2583" max="2590"/>
    <col width="56.83203125" customWidth="1" min="2817" max="2817"/>
    <col width="17.83203125" customWidth="1" min="2818" max="2818"/>
    <col width="4.33203125" customWidth="1" min="2819" max="2819"/>
    <col width="47.33203125" customWidth="1" min="2820" max="2820"/>
    <col width="14" customWidth="1" min="2821" max="2821"/>
    <col width="17.83203125" customWidth="1" min="2822" max="2822"/>
    <col width="4.33203125" customWidth="1" min="2823" max="2823"/>
    <col width="48.83203125" customWidth="1" min="2824" max="2824"/>
    <col width="4.33203125" customWidth="1" min="2825" max="2825"/>
    <col width="10" customWidth="1" min="2839" max="2846"/>
    <col width="56.83203125" customWidth="1" min="3073" max="3073"/>
    <col width="17.83203125" customWidth="1" min="3074" max="3074"/>
    <col width="4.33203125" customWidth="1" min="3075" max="3075"/>
    <col width="47.33203125" customWidth="1" min="3076" max="3076"/>
    <col width="14" customWidth="1" min="3077" max="3077"/>
    <col width="17.83203125" customWidth="1" min="3078" max="3078"/>
    <col width="4.33203125" customWidth="1" min="3079" max="3079"/>
    <col width="48.83203125" customWidth="1" min="3080" max="3080"/>
    <col width="4.33203125" customWidth="1" min="3081" max="3081"/>
    <col width="10" customWidth="1" min="3095" max="3102"/>
    <col width="56.83203125" customWidth="1" min="3329" max="3329"/>
    <col width="17.83203125" customWidth="1" min="3330" max="3330"/>
    <col width="4.33203125" customWidth="1" min="3331" max="3331"/>
    <col width="47.33203125" customWidth="1" min="3332" max="3332"/>
    <col width="14" customWidth="1" min="3333" max="3333"/>
    <col width="17.83203125" customWidth="1" min="3334" max="3334"/>
    <col width="4.33203125" customWidth="1" min="3335" max="3335"/>
    <col width="48.83203125" customWidth="1" min="3336" max="3336"/>
    <col width="4.33203125" customWidth="1" min="3337" max="3337"/>
    <col width="10" customWidth="1" min="3351" max="3358"/>
    <col width="56.83203125" customWidth="1" min="3585" max="3585"/>
    <col width="17.83203125" customWidth="1" min="3586" max="3586"/>
    <col width="4.33203125" customWidth="1" min="3587" max="3587"/>
    <col width="47.33203125" customWidth="1" min="3588" max="3588"/>
    <col width="14" customWidth="1" min="3589" max="3589"/>
    <col width="17.83203125" customWidth="1" min="3590" max="3590"/>
    <col width="4.33203125" customWidth="1" min="3591" max="3591"/>
    <col width="48.83203125" customWidth="1" min="3592" max="3592"/>
    <col width="4.33203125" customWidth="1" min="3593" max="3593"/>
    <col width="10" customWidth="1" min="3607" max="3614"/>
    <col width="56.83203125" customWidth="1" min="3841" max="3841"/>
    <col width="17.83203125" customWidth="1" min="3842" max="3842"/>
    <col width="4.33203125" customWidth="1" min="3843" max="3843"/>
    <col width="47.33203125" customWidth="1" min="3844" max="3844"/>
    <col width="14" customWidth="1" min="3845" max="3845"/>
    <col width="17.83203125" customWidth="1" min="3846" max="3846"/>
    <col width="4.33203125" customWidth="1" min="3847" max="3847"/>
    <col width="48.83203125" customWidth="1" min="3848" max="3848"/>
    <col width="4.33203125" customWidth="1" min="3849" max="3849"/>
    <col width="10" customWidth="1" min="3863" max="3870"/>
    <col width="56.83203125" customWidth="1" min="4097" max="4097"/>
    <col width="17.83203125" customWidth="1" min="4098" max="4098"/>
    <col width="4.33203125" customWidth="1" min="4099" max="4099"/>
    <col width="47.33203125" customWidth="1" min="4100" max="4100"/>
    <col width="14" customWidth="1" min="4101" max="4101"/>
    <col width="17.83203125" customWidth="1" min="4102" max="4102"/>
    <col width="4.33203125" customWidth="1" min="4103" max="4103"/>
    <col width="48.83203125" customWidth="1" min="4104" max="4104"/>
    <col width="4.33203125" customWidth="1" min="4105" max="4105"/>
    <col width="10" customWidth="1" min="4119" max="4126"/>
    <col width="56.83203125" customWidth="1" min="4353" max="4353"/>
    <col width="17.83203125" customWidth="1" min="4354" max="4354"/>
    <col width="4.33203125" customWidth="1" min="4355" max="4355"/>
    <col width="47.33203125" customWidth="1" min="4356" max="4356"/>
    <col width="14" customWidth="1" min="4357" max="4357"/>
    <col width="17.83203125" customWidth="1" min="4358" max="4358"/>
    <col width="4.33203125" customWidth="1" min="4359" max="4359"/>
    <col width="48.83203125" customWidth="1" min="4360" max="4360"/>
    <col width="4.33203125" customWidth="1" min="4361" max="4361"/>
    <col width="10" customWidth="1" min="4375" max="4382"/>
    <col width="56.83203125" customWidth="1" min="4609" max="4609"/>
    <col width="17.83203125" customWidth="1" min="4610" max="4610"/>
    <col width="4.33203125" customWidth="1" min="4611" max="4611"/>
    <col width="47.33203125" customWidth="1" min="4612" max="4612"/>
    <col width="14" customWidth="1" min="4613" max="4613"/>
    <col width="17.83203125" customWidth="1" min="4614" max="4614"/>
    <col width="4.33203125" customWidth="1" min="4615" max="4615"/>
    <col width="48.83203125" customWidth="1" min="4616" max="4616"/>
    <col width="4.33203125" customWidth="1" min="4617" max="4617"/>
    <col width="10" customWidth="1" min="4631" max="4638"/>
    <col width="56.83203125" customWidth="1" min="4865" max="4865"/>
    <col width="17.83203125" customWidth="1" min="4866" max="4866"/>
    <col width="4.33203125" customWidth="1" min="4867" max="4867"/>
    <col width="47.33203125" customWidth="1" min="4868" max="4868"/>
    <col width="14" customWidth="1" min="4869" max="4869"/>
    <col width="17.83203125" customWidth="1" min="4870" max="4870"/>
    <col width="4.33203125" customWidth="1" min="4871" max="4871"/>
    <col width="48.83203125" customWidth="1" min="4872" max="4872"/>
    <col width="4.33203125" customWidth="1" min="4873" max="4873"/>
    <col width="10" customWidth="1" min="4887" max="4894"/>
    <col width="56.83203125" customWidth="1" min="5121" max="5121"/>
    <col width="17.83203125" customWidth="1" min="5122" max="5122"/>
    <col width="4.33203125" customWidth="1" min="5123" max="5123"/>
    <col width="47.33203125" customWidth="1" min="5124" max="5124"/>
    <col width="14" customWidth="1" min="5125" max="5125"/>
    <col width="17.83203125" customWidth="1" min="5126" max="5126"/>
    <col width="4.33203125" customWidth="1" min="5127" max="5127"/>
    <col width="48.83203125" customWidth="1" min="5128" max="5128"/>
    <col width="4.33203125" customWidth="1" min="5129" max="5129"/>
    <col width="10" customWidth="1" min="5143" max="5150"/>
    <col width="56.83203125" customWidth="1" min="5377" max="5377"/>
    <col width="17.83203125" customWidth="1" min="5378" max="5378"/>
    <col width="4.33203125" customWidth="1" min="5379" max="5379"/>
    <col width="47.33203125" customWidth="1" min="5380" max="5380"/>
    <col width="14" customWidth="1" min="5381" max="5381"/>
    <col width="17.83203125" customWidth="1" min="5382" max="5382"/>
    <col width="4.33203125" customWidth="1" min="5383" max="5383"/>
    <col width="48.83203125" customWidth="1" min="5384" max="5384"/>
    <col width="4.33203125" customWidth="1" min="5385" max="5385"/>
    <col width="10" customWidth="1" min="5399" max="5406"/>
    <col width="56.83203125" customWidth="1" min="5633" max="5633"/>
    <col width="17.83203125" customWidth="1" min="5634" max="5634"/>
    <col width="4.33203125" customWidth="1" min="5635" max="5635"/>
    <col width="47.33203125" customWidth="1" min="5636" max="5636"/>
    <col width="14" customWidth="1" min="5637" max="5637"/>
    <col width="17.83203125" customWidth="1" min="5638" max="5638"/>
    <col width="4.33203125" customWidth="1" min="5639" max="5639"/>
    <col width="48.83203125" customWidth="1" min="5640" max="5640"/>
    <col width="4.33203125" customWidth="1" min="5641" max="5641"/>
    <col width="10" customWidth="1" min="5655" max="5662"/>
    <col width="56.83203125" customWidth="1" min="5889" max="5889"/>
    <col width="17.83203125" customWidth="1" min="5890" max="5890"/>
    <col width="4.33203125" customWidth="1" min="5891" max="5891"/>
    <col width="47.33203125" customWidth="1" min="5892" max="5892"/>
    <col width="14" customWidth="1" min="5893" max="5893"/>
    <col width="17.83203125" customWidth="1" min="5894" max="5894"/>
    <col width="4.33203125" customWidth="1" min="5895" max="5895"/>
    <col width="48.83203125" customWidth="1" min="5896" max="5896"/>
    <col width="4.33203125" customWidth="1" min="5897" max="5897"/>
    <col width="10" customWidth="1" min="5911" max="5918"/>
    <col width="56.83203125" customWidth="1" min="6145" max="6145"/>
    <col width="17.83203125" customWidth="1" min="6146" max="6146"/>
    <col width="4.33203125" customWidth="1" min="6147" max="6147"/>
    <col width="47.33203125" customWidth="1" min="6148" max="6148"/>
    <col width="14" customWidth="1" min="6149" max="6149"/>
    <col width="17.83203125" customWidth="1" min="6150" max="6150"/>
    <col width="4.33203125" customWidth="1" min="6151" max="6151"/>
    <col width="48.83203125" customWidth="1" min="6152" max="6152"/>
    <col width="4.33203125" customWidth="1" min="6153" max="6153"/>
    <col width="10" customWidth="1" min="6167" max="6174"/>
    <col width="56.83203125" customWidth="1" min="6401" max="6401"/>
    <col width="17.83203125" customWidth="1" min="6402" max="6402"/>
    <col width="4.33203125" customWidth="1" min="6403" max="6403"/>
    <col width="47.33203125" customWidth="1" min="6404" max="6404"/>
    <col width="14" customWidth="1" min="6405" max="6405"/>
    <col width="17.83203125" customWidth="1" min="6406" max="6406"/>
    <col width="4.33203125" customWidth="1" min="6407" max="6407"/>
    <col width="48.83203125" customWidth="1" min="6408" max="6408"/>
    <col width="4.33203125" customWidth="1" min="6409" max="6409"/>
    <col width="10" customWidth="1" min="6423" max="6430"/>
    <col width="56.83203125" customWidth="1" min="6657" max="6657"/>
    <col width="17.83203125" customWidth="1" min="6658" max="6658"/>
    <col width="4.33203125" customWidth="1" min="6659" max="6659"/>
    <col width="47.33203125" customWidth="1" min="6660" max="6660"/>
    <col width="14" customWidth="1" min="6661" max="6661"/>
    <col width="17.83203125" customWidth="1" min="6662" max="6662"/>
    <col width="4.33203125" customWidth="1" min="6663" max="6663"/>
    <col width="48.83203125" customWidth="1" min="6664" max="6664"/>
    <col width="4.33203125" customWidth="1" min="6665" max="6665"/>
    <col width="10" customWidth="1" min="6679" max="6686"/>
    <col width="56.83203125" customWidth="1" min="6913" max="6913"/>
    <col width="17.83203125" customWidth="1" min="6914" max="6914"/>
    <col width="4.33203125" customWidth="1" min="6915" max="6915"/>
    <col width="47.33203125" customWidth="1" min="6916" max="6916"/>
    <col width="14" customWidth="1" min="6917" max="6917"/>
    <col width="17.83203125" customWidth="1" min="6918" max="6918"/>
    <col width="4.33203125" customWidth="1" min="6919" max="6919"/>
    <col width="48.83203125" customWidth="1" min="6920" max="6920"/>
    <col width="4.33203125" customWidth="1" min="6921" max="6921"/>
    <col width="10" customWidth="1" min="6935" max="6942"/>
    <col width="56.83203125" customWidth="1" min="7169" max="7169"/>
    <col width="17.83203125" customWidth="1" min="7170" max="7170"/>
    <col width="4.33203125" customWidth="1" min="7171" max="7171"/>
    <col width="47.33203125" customWidth="1" min="7172" max="7172"/>
    <col width="14" customWidth="1" min="7173" max="7173"/>
    <col width="17.83203125" customWidth="1" min="7174" max="7174"/>
    <col width="4.33203125" customWidth="1" min="7175" max="7175"/>
    <col width="48.83203125" customWidth="1" min="7176" max="7176"/>
    <col width="4.33203125" customWidth="1" min="7177" max="7177"/>
    <col width="10" customWidth="1" min="7191" max="7198"/>
    <col width="56.83203125" customWidth="1" min="7425" max="7425"/>
    <col width="17.83203125" customWidth="1" min="7426" max="7426"/>
    <col width="4.33203125" customWidth="1" min="7427" max="7427"/>
    <col width="47.33203125" customWidth="1" min="7428" max="7428"/>
    <col width="14" customWidth="1" min="7429" max="7429"/>
    <col width="17.83203125" customWidth="1" min="7430" max="7430"/>
    <col width="4.33203125" customWidth="1" min="7431" max="7431"/>
    <col width="48.83203125" customWidth="1" min="7432" max="7432"/>
    <col width="4.33203125" customWidth="1" min="7433" max="7433"/>
    <col width="10" customWidth="1" min="7447" max="7454"/>
    <col width="56.83203125" customWidth="1" min="7681" max="7681"/>
    <col width="17.83203125" customWidth="1" min="7682" max="7682"/>
    <col width="4.33203125" customWidth="1" min="7683" max="7683"/>
    <col width="47.33203125" customWidth="1" min="7684" max="7684"/>
    <col width="14" customWidth="1" min="7685" max="7685"/>
    <col width="17.83203125" customWidth="1" min="7686" max="7686"/>
    <col width="4.33203125" customWidth="1" min="7687" max="7687"/>
    <col width="48.83203125" customWidth="1" min="7688" max="7688"/>
    <col width="4.33203125" customWidth="1" min="7689" max="7689"/>
    <col width="10" customWidth="1" min="7703" max="7710"/>
    <col width="56.83203125" customWidth="1" min="7937" max="7937"/>
    <col width="17.83203125" customWidth="1" min="7938" max="7938"/>
    <col width="4.33203125" customWidth="1" min="7939" max="7939"/>
    <col width="47.33203125" customWidth="1" min="7940" max="7940"/>
    <col width="14" customWidth="1" min="7941" max="7941"/>
    <col width="17.83203125" customWidth="1" min="7942" max="7942"/>
    <col width="4.33203125" customWidth="1" min="7943" max="7943"/>
    <col width="48.83203125" customWidth="1" min="7944" max="7944"/>
    <col width="4.33203125" customWidth="1" min="7945" max="7945"/>
    <col width="10" customWidth="1" min="7959" max="7966"/>
    <col width="56.83203125" customWidth="1" min="8193" max="8193"/>
    <col width="17.83203125" customWidth="1" min="8194" max="8194"/>
    <col width="4.33203125" customWidth="1" min="8195" max="8195"/>
    <col width="47.33203125" customWidth="1" min="8196" max="8196"/>
    <col width="14" customWidth="1" min="8197" max="8197"/>
    <col width="17.83203125" customWidth="1" min="8198" max="8198"/>
    <col width="4.33203125" customWidth="1" min="8199" max="8199"/>
    <col width="48.83203125" customWidth="1" min="8200" max="8200"/>
    <col width="4.33203125" customWidth="1" min="8201" max="8201"/>
    <col width="10" customWidth="1" min="8215" max="8222"/>
    <col width="56.83203125" customWidth="1" min="8449" max="8449"/>
    <col width="17.83203125" customWidth="1" min="8450" max="8450"/>
    <col width="4.33203125" customWidth="1" min="8451" max="8451"/>
    <col width="47.33203125" customWidth="1" min="8452" max="8452"/>
    <col width="14" customWidth="1" min="8453" max="8453"/>
    <col width="17.83203125" customWidth="1" min="8454" max="8454"/>
    <col width="4.33203125" customWidth="1" min="8455" max="8455"/>
    <col width="48.83203125" customWidth="1" min="8456" max="8456"/>
    <col width="4.33203125" customWidth="1" min="8457" max="8457"/>
    <col width="10" customWidth="1" min="8471" max="8478"/>
    <col width="56.83203125" customWidth="1" min="8705" max="8705"/>
    <col width="17.83203125" customWidth="1" min="8706" max="8706"/>
    <col width="4.33203125" customWidth="1" min="8707" max="8707"/>
    <col width="47.33203125" customWidth="1" min="8708" max="8708"/>
    <col width="14" customWidth="1" min="8709" max="8709"/>
    <col width="17.83203125" customWidth="1" min="8710" max="8710"/>
    <col width="4.33203125" customWidth="1" min="8711" max="8711"/>
    <col width="48.83203125" customWidth="1" min="8712" max="8712"/>
    <col width="4.33203125" customWidth="1" min="8713" max="8713"/>
    <col width="10" customWidth="1" min="8727" max="8734"/>
    <col width="56.83203125" customWidth="1" min="8961" max="8961"/>
    <col width="17.83203125" customWidth="1" min="8962" max="8962"/>
    <col width="4.33203125" customWidth="1" min="8963" max="8963"/>
    <col width="47.33203125" customWidth="1" min="8964" max="8964"/>
    <col width="14" customWidth="1" min="8965" max="8965"/>
    <col width="17.83203125" customWidth="1" min="8966" max="8966"/>
    <col width="4.33203125" customWidth="1" min="8967" max="8967"/>
    <col width="48.83203125" customWidth="1" min="8968" max="8968"/>
    <col width="4.33203125" customWidth="1" min="8969" max="8969"/>
    <col width="10" customWidth="1" min="8983" max="8990"/>
    <col width="56.83203125" customWidth="1" min="9217" max="9217"/>
    <col width="17.83203125" customWidth="1" min="9218" max="9218"/>
    <col width="4.33203125" customWidth="1" min="9219" max="9219"/>
    <col width="47.33203125" customWidth="1" min="9220" max="9220"/>
    <col width="14" customWidth="1" min="9221" max="9221"/>
    <col width="17.83203125" customWidth="1" min="9222" max="9222"/>
    <col width="4.33203125" customWidth="1" min="9223" max="9223"/>
    <col width="48.83203125" customWidth="1" min="9224" max="9224"/>
    <col width="4.33203125" customWidth="1" min="9225" max="9225"/>
    <col width="10" customWidth="1" min="9239" max="9246"/>
    <col width="56.83203125" customWidth="1" min="9473" max="9473"/>
    <col width="17.83203125" customWidth="1" min="9474" max="9474"/>
    <col width="4.33203125" customWidth="1" min="9475" max="9475"/>
    <col width="47.33203125" customWidth="1" min="9476" max="9476"/>
    <col width="14" customWidth="1" min="9477" max="9477"/>
    <col width="17.83203125" customWidth="1" min="9478" max="9478"/>
    <col width="4.33203125" customWidth="1" min="9479" max="9479"/>
    <col width="48.83203125" customWidth="1" min="9480" max="9480"/>
    <col width="4.33203125" customWidth="1" min="9481" max="9481"/>
    <col width="10" customWidth="1" min="9495" max="9502"/>
    <col width="56.83203125" customWidth="1" min="9729" max="9729"/>
    <col width="17.83203125" customWidth="1" min="9730" max="9730"/>
    <col width="4.33203125" customWidth="1" min="9731" max="9731"/>
    <col width="47.33203125" customWidth="1" min="9732" max="9732"/>
    <col width="14" customWidth="1" min="9733" max="9733"/>
    <col width="17.83203125" customWidth="1" min="9734" max="9734"/>
    <col width="4.33203125" customWidth="1" min="9735" max="9735"/>
    <col width="48.83203125" customWidth="1" min="9736" max="9736"/>
    <col width="4.33203125" customWidth="1" min="9737" max="9737"/>
    <col width="10" customWidth="1" min="9751" max="9758"/>
    <col width="56.83203125" customWidth="1" min="9985" max="9985"/>
    <col width="17.83203125" customWidth="1" min="9986" max="9986"/>
    <col width="4.33203125" customWidth="1" min="9987" max="9987"/>
    <col width="47.33203125" customWidth="1" min="9988" max="9988"/>
    <col width="14" customWidth="1" min="9989" max="9989"/>
    <col width="17.83203125" customWidth="1" min="9990" max="9990"/>
    <col width="4.33203125" customWidth="1" min="9991" max="9991"/>
    <col width="48.83203125" customWidth="1" min="9992" max="9992"/>
    <col width="4.33203125" customWidth="1" min="9993" max="9993"/>
    <col width="10" customWidth="1" min="10007" max="10014"/>
    <col width="56.83203125" customWidth="1" min="10241" max="10241"/>
    <col width="17.83203125" customWidth="1" min="10242" max="10242"/>
    <col width="4.33203125" customWidth="1" min="10243" max="10243"/>
    <col width="47.33203125" customWidth="1" min="10244" max="10244"/>
    <col width="14" customWidth="1" min="10245" max="10245"/>
    <col width="17.83203125" customWidth="1" min="10246" max="10246"/>
    <col width="4.33203125" customWidth="1" min="10247" max="10247"/>
    <col width="48.83203125" customWidth="1" min="10248" max="10248"/>
    <col width="4.33203125" customWidth="1" min="10249" max="10249"/>
    <col width="10" customWidth="1" min="10263" max="10270"/>
    <col width="56.83203125" customWidth="1" min="10497" max="10497"/>
    <col width="17.83203125" customWidth="1" min="10498" max="10498"/>
    <col width="4.33203125" customWidth="1" min="10499" max="10499"/>
    <col width="47.33203125" customWidth="1" min="10500" max="10500"/>
    <col width="14" customWidth="1" min="10501" max="10501"/>
    <col width="17.83203125" customWidth="1" min="10502" max="10502"/>
    <col width="4.33203125" customWidth="1" min="10503" max="10503"/>
    <col width="48.83203125" customWidth="1" min="10504" max="10504"/>
    <col width="4.33203125" customWidth="1" min="10505" max="10505"/>
    <col width="10" customWidth="1" min="10519" max="10526"/>
    <col width="56.83203125" customWidth="1" min="10753" max="10753"/>
    <col width="17.83203125" customWidth="1" min="10754" max="10754"/>
    <col width="4.33203125" customWidth="1" min="10755" max="10755"/>
    <col width="47.33203125" customWidth="1" min="10756" max="10756"/>
    <col width="14" customWidth="1" min="10757" max="10757"/>
    <col width="17.83203125" customWidth="1" min="10758" max="10758"/>
    <col width="4.33203125" customWidth="1" min="10759" max="10759"/>
    <col width="48.83203125" customWidth="1" min="10760" max="10760"/>
    <col width="4.33203125" customWidth="1" min="10761" max="10761"/>
    <col width="10" customWidth="1" min="10775" max="10782"/>
    <col width="56.83203125" customWidth="1" min="11009" max="11009"/>
    <col width="17.83203125" customWidth="1" min="11010" max="11010"/>
    <col width="4.33203125" customWidth="1" min="11011" max="11011"/>
    <col width="47.33203125" customWidth="1" min="11012" max="11012"/>
    <col width="14" customWidth="1" min="11013" max="11013"/>
    <col width="17.83203125" customWidth="1" min="11014" max="11014"/>
    <col width="4.33203125" customWidth="1" min="11015" max="11015"/>
    <col width="48.83203125" customWidth="1" min="11016" max="11016"/>
    <col width="4.33203125" customWidth="1" min="11017" max="11017"/>
    <col width="10" customWidth="1" min="11031" max="11038"/>
    <col width="56.83203125" customWidth="1" min="11265" max="11265"/>
    <col width="17.83203125" customWidth="1" min="11266" max="11266"/>
    <col width="4.33203125" customWidth="1" min="11267" max="11267"/>
    <col width="47.33203125" customWidth="1" min="11268" max="11268"/>
    <col width="14" customWidth="1" min="11269" max="11269"/>
    <col width="17.83203125" customWidth="1" min="11270" max="11270"/>
    <col width="4.33203125" customWidth="1" min="11271" max="11271"/>
    <col width="48.83203125" customWidth="1" min="11272" max="11272"/>
    <col width="4.33203125" customWidth="1" min="11273" max="11273"/>
    <col width="10" customWidth="1" min="11287" max="11294"/>
    <col width="56.83203125" customWidth="1" min="11521" max="11521"/>
    <col width="17.83203125" customWidth="1" min="11522" max="11522"/>
    <col width="4.33203125" customWidth="1" min="11523" max="11523"/>
    <col width="47.33203125" customWidth="1" min="11524" max="11524"/>
    <col width="14" customWidth="1" min="11525" max="11525"/>
    <col width="17.83203125" customWidth="1" min="11526" max="11526"/>
    <col width="4.33203125" customWidth="1" min="11527" max="11527"/>
    <col width="48.83203125" customWidth="1" min="11528" max="11528"/>
    <col width="4.33203125" customWidth="1" min="11529" max="11529"/>
    <col width="10" customWidth="1" min="11543" max="11550"/>
    <col width="56.83203125" customWidth="1" min="11777" max="11777"/>
    <col width="17.83203125" customWidth="1" min="11778" max="11778"/>
    <col width="4.33203125" customWidth="1" min="11779" max="11779"/>
    <col width="47.33203125" customWidth="1" min="11780" max="11780"/>
    <col width="14" customWidth="1" min="11781" max="11781"/>
    <col width="17.83203125" customWidth="1" min="11782" max="11782"/>
    <col width="4.33203125" customWidth="1" min="11783" max="11783"/>
    <col width="48.83203125" customWidth="1" min="11784" max="11784"/>
    <col width="4.33203125" customWidth="1" min="11785" max="11785"/>
    <col width="10" customWidth="1" min="11799" max="11806"/>
    <col width="56.83203125" customWidth="1" min="12033" max="12033"/>
    <col width="17.83203125" customWidth="1" min="12034" max="12034"/>
    <col width="4.33203125" customWidth="1" min="12035" max="12035"/>
    <col width="47.33203125" customWidth="1" min="12036" max="12036"/>
    <col width="14" customWidth="1" min="12037" max="12037"/>
    <col width="17.83203125" customWidth="1" min="12038" max="12038"/>
    <col width="4.33203125" customWidth="1" min="12039" max="12039"/>
    <col width="48.83203125" customWidth="1" min="12040" max="12040"/>
    <col width="4.33203125" customWidth="1" min="12041" max="12041"/>
    <col width="10" customWidth="1" min="12055" max="12062"/>
    <col width="56.83203125" customWidth="1" min="12289" max="12289"/>
    <col width="17.83203125" customWidth="1" min="12290" max="12290"/>
    <col width="4.33203125" customWidth="1" min="12291" max="12291"/>
    <col width="47.33203125" customWidth="1" min="12292" max="12292"/>
    <col width="14" customWidth="1" min="12293" max="12293"/>
    <col width="17.83203125" customWidth="1" min="12294" max="12294"/>
    <col width="4.33203125" customWidth="1" min="12295" max="12295"/>
    <col width="48.83203125" customWidth="1" min="12296" max="12296"/>
    <col width="4.33203125" customWidth="1" min="12297" max="12297"/>
    <col width="10" customWidth="1" min="12311" max="12318"/>
    <col width="56.83203125" customWidth="1" min="12545" max="12545"/>
    <col width="17.83203125" customWidth="1" min="12546" max="12546"/>
    <col width="4.33203125" customWidth="1" min="12547" max="12547"/>
    <col width="47.33203125" customWidth="1" min="12548" max="12548"/>
    <col width="14" customWidth="1" min="12549" max="12549"/>
    <col width="17.83203125" customWidth="1" min="12550" max="12550"/>
    <col width="4.33203125" customWidth="1" min="12551" max="12551"/>
    <col width="48.83203125" customWidth="1" min="12552" max="12552"/>
    <col width="4.33203125" customWidth="1" min="12553" max="12553"/>
    <col width="10" customWidth="1" min="12567" max="12574"/>
    <col width="56.83203125" customWidth="1" min="12801" max="12801"/>
    <col width="17.83203125" customWidth="1" min="12802" max="12802"/>
    <col width="4.33203125" customWidth="1" min="12803" max="12803"/>
    <col width="47.33203125" customWidth="1" min="12804" max="12804"/>
    <col width="14" customWidth="1" min="12805" max="12805"/>
    <col width="17.83203125" customWidth="1" min="12806" max="12806"/>
    <col width="4.33203125" customWidth="1" min="12807" max="12807"/>
    <col width="48.83203125" customWidth="1" min="12808" max="12808"/>
    <col width="4.33203125" customWidth="1" min="12809" max="12809"/>
    <col width="10" customWidth="1" min="12823" max="12830"/>
    <col width="56.83203125" customWidth="1" min="13057" max="13057"/>
    <col width="17.83203125" customWidth="1" min="13058" max="13058"/>
    <col width="4.33203125" customWidth="1" min="13059" max="13059"/>
    <col width="47.33203125" customWidth="1" min="13060" max="13060"/>
    <col width="14" customWidth="1" min="13061" max="13061"/>
    <col width="17.83203125" customWidth="1" min="13062" max="13062"/>
    <col width="4.33203125" customWidth="1" min="13063" max="13063"/>
    <col width="48.83203125" customWidth="1" min="13064" max="13064"/>
    <col width="4.33203125" customWidth="1" min="13065" max="13065"/>
    <col width="10" customWidth="1" min="13079" max="13086"/>
    <col width="56.83203125" customWidth="1" min="13313" max="13313"/>
    <col width="17.83203125" customWidth="1" min="13314" max="13314"/>
    <col width="4.33203125" customWidth="1" min="13315" max="13315"/>
    <col width="47.33203125" customWidth="1" min="13316" max="13316"/>
    <col width="14" customWidth="1" min="13317" max="13317"/>
    <col width="17.83203125" customWidth="1" min="13318" max="13318"/>
    <col width="4.33203125" customWidth="1" min="13319" max="13319"/>
    <col width="48.83203125" customWidth="1" min="13320" max="13320"/>
    <col width="4.33203125" customWidth="1" min="13321" max="13321"/>
    <col width="10" customWidth="1" min="13335" max="13342"/>
    <col width="56.83203125" customWidth="1" min="13569" max="13569"/>
    <col width="17.83203125" customWidth="1" min="13570" max="13570"/>
    <col width="4.33203125" customWidth="1" min="13571" max="13571"/>
    <col width="47.33203125" customWidth="1" min="13572" max="13572"/>
    <col width="14" customWidth="1" min="13573" max="13573"/>
    <col width="17.83203125" customWidth="1" min="13574" max="13574"/>
    <col width="4.33203125" customWidth="1" min="13575" max="13575"/>
    <col width="48.83203125" customWidth="1" min="13576" max="13576"/>
    <col width="4.33203125" customWidth="1" min="13577" max="13577"/>
    <col width="10" customWidth="1" min="13591" max="13598"/>
    <col width="56.83203125" customWidth="1" min="13825" max="13825"/>
    <col width="17.83203125" customWidth="1" min="13826" max="13826"/>
    <col width="4.33203125" customWidth="1" min="13827" max="13827"/>
    <col width="47.33203125" customWidth="1" min="13828" max="13828"/>
    <col width="14" customWidth="1" min="13829" max="13829"/>
    <col width="17.83203125" customWidth="1" min="13830" max="13830"/>
    <col width="4.33203125" customWidth="1" min="13831" max="13831"/>
    <col width="48.83203125" customWidth="1" min="13832" max="13832"/>
    <col width="4.33203125" customWidth="1" min="13833" max="13833"/>
    <col width="10" customWidth="1" min="13847" max="13854"/>
    <col width="56.83203125" customWidth="1" min="14081" max="14081"/>
    <col width="17.83203125" customWidth="1" min="14082" max="14082"/>
    <col width="4.33203125" customWidth="1" min="14083" max="14083"/>
    <col width="47.33203125" customWidth="1" min="14084" max="14084"/>
    <col width="14" customWidth="1" min="14085" max="14085"/>
    <col width="17.83203125" customWidth="1" min="14086" max="14086"/>
    <col width="4.33203125" customWidth="1" min="14087" max="14087"/>
    <col width="48.83203125" customWidth="1" min="14088" max="14088"/>
    <col width="4.33203125" customWidth="1" min="14089" max="14089"/>
    <col width="10" customWidth="1" min="14103" max="14110"/>
    <col width="56.83203125" customWidth="1" min="14337" max="14337"/>
    <col width="17.83203125" customWidth="1" min="14338" max="14338"/>
    <col width="4.33203125" customWidth="1" min="14339" max="14339"/>
    <col width="47.33203125" customWidth="1" min="14340" max="14340"/>
    <col width="14" customWidth="1" min="14341" max="14341"/>
    <col width="17.83203125" customWidth="1" min="14342" max="14342"/>
    <col width="4.33203125" customWidth="1" min="14343" max="14343"/>
    <col width="48.83203125" customWidth="1" min="14344" max="14344"/>
    <col width="4.33203125" customWidth="1" min="14345" max="14345"/>
    <col width="10" customWidth="1" min="14359" max="14366"/>
    <col width="56.83203125" customWidth="1" min="14593" max="14593"/>
    <col width="17.83203125" customWidth="1" min="14594" max="14594"/>
    <col width="4.33203125" customWidth="1" min="14595" max="14595"/>
    <col width="47.33203125" customWidth="1" min="14596" max="14596"/>
    <col width="14" customWidth="1" min="14597" max="14597"/>
    <col width="17.83203125" customWidth="1" min="14598" max="14598"/>
    <col width="4.33203125" customWidth="1" min="14599" max="14599"/>
    <col width="48.83203125" customWidth="1" min="14600" max="14600"/>
    <col width="4.33203125" customWidth="1" min="14601" max="14601"/>
    <col width="10" customWidth="1" min="14615" max="14622"/>
    <col width="56.83203125" customWidth="1" min="14849" max="14849"/>
    <col width="17.83203125" customWidth="1" min="14850" max="14850"/>
    <col width="4.33203125" customWidth="1" min="14851" max="14851"/>
    <col width="47.33203125" customWidth="1" min="14852" max="14852"/>
    <col width="14" customWidth="1" min="14853" max="14853"/>
    <col width="17.83203125" customWidth="1" min="14854" max="14854"/>
    <col width="4.33203125" customWidth="1" min="14855" max="14855"/>
    <col width="48.83203125" customWidth="1" min="14856" max="14856"/>
    <col width="4.33203125" customWidth="1" min="14857" max="14857"/>
    <col width="10" customWidth="1" min="14871" max="14878"/>
    <col width="56.83203125" customWidth="1" min="15105" max="15105"/>
    <col width="17.83203125" customWidth="1" min="15106" max="15106"/>
    <col width="4.33203125" customWidth="1" min="15107" max="15107"/>
    <col width="47.33203125" customWidth="1" min="15108" max="15108"/>
    <col width="14" customWidth="1" min="15109" max="15109"/>
    <col width="17.83203125" customWidth="1" min="15110" max="15110"/>
    <col width="4.33203125" customWidth="1" min="15111" max="15111"/>
    <col width="48.83203125" customWidth="1" min="15112" max="15112"/>
    <col width="4.33203125" customWidth="1" min="15113" max="15113"/>
    <col width="10" customWidth="1" min="15127" max="15134"/>
    <col width="56.83203125" customWidth="1" min="15361" max="15361"/>
    <col width="17.83203125" customWidth="1" min="15362" max="15362"/>
    <col width="4.33203125" customWidth="1" min="15363" max="15363"/>
    <col width="47.33203125" customWidth="1" min="15364" max="15364"/>
    <col width="14" customWidth="1" min="15365" max="15365"/>
    <col width="17.83203125" customWidth="1" min="15366" max="15366"/>
    <col width="4.33203125" customWidth="1" min="15367" max="15367"/>
    <col width="48.83203125" customWidth="1" min="15368" max="15368"/>
    <col width="4.33203125" customWidth="1" min="15369" max="15369"/>
    <col width="10" customWidth="1" min="15383" max="15390"/>
    <col width="56.83203125" customWidth="1" min="15617" max="15617"/>
    <col width="17.83203125" customWidth="1" min="15618" max="15618"/>
    <col width="4.33203125" customWidth="1" min="15619" max="15619"/>
    <col width="47.33203125" customWidth="1" min="15620" max="15620"/>
    <col width="14" customWidth="1" min="15621" max="15621"/>
    <col width="17.83203125" customWidth="1" min="15622" max="15622"/>
    <col width="4.33203125" customWidth="1" min="15623" max="15623"/>
    <col width="48.83203125" customWidth="1" min="15624" max="15624"/>
    <col width="4.33203125" customWidth="1" min="15625" max="15625"/>
    <col width="10" customWidth="1" min="15639" max="15646"/>
    <col width="56.83203125" customWidth="1" min="15873" max="15873"/>
    <col width="17.83203125" customWidth="1" min="15874" max="15874"/>
    <col width="4.33203125" customWidth="1" min="15875" max="15875"/>
    <col width="47.33203125" customWidth="1" min="15876" max="15876"/>
    <col width="14" customWidth="1" min="15877" max="15877"/>
    <col width="17.83203125" customWidth="1" min="15878" max="15878"/>
    <col width="4.33203125" customWidth="1" min="15879" max="15879"/>
    <col width="48.83203125" customWidth="1" min="15880" max="15880"/>
    <col width="4.33203125" customWidth="1" min="15881" max="15881"/>
    <col width="10" customWidth="1" min="15895" max="15902"/>
    <col width="56.83203125" customWidth="1" min="16129" max="16129"/>
    <col width="17.83203125" customWidth="1" min="16130" max="16130"/>
    <col width="4.33203125" customWidth="1" min="16131" max="16131"/>
    <col width="47.33203125" customWidth="1" min="16132" max="16132"/>
    <col width="14" customWidth="1" min="16133" max="16133"/>
    <col width="17.83203125" customWidth="1" min="16134" max="16134"/>
    <col width="4.33203125" customWidth="1" min="16135" max="16135"/>
    <col width="48.83203125" customWidth="1" min="16136" max="16136"/>
    <col width="4.33203125" customWidth="1" min="16137" max="16137"/>
    <col width="10" customWidth="1" min="16151" max="16158"/>
  </cols>
  <sheetData>
    <row r="1" ht="56" customFormat="1" customHeight="1" s="13">
      <c r="A1" s="11" t="inlineStr">
        <is>
          <t xml:space="preserve">SELF EMPLOYMENT MTD BRIDGING TEMPLATE - ABRATAX </t>
        </is>
      </c>
      <c r="B1" s="12" t="n"/>
      <c r="C1" s="12" t="n"/>
      <c r="F1" s="12" t="n"/>
      <c r="G1" s="12" t="n"/>
      <c r="H1" s="12" t="n"/>
      <c r="I1" s="14" t="inlineStr">
        <is>
          <t>INSTRUCTIONS</t>
        </is>
      </c>
      <c r="J1" s="12" t="n"/>
      <c r="K1" s="15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7" t="n"/>
      <c r="V1" s="17" t="n"/>
      <c r="W1" s="17" t="n"/>
      <c r="X1" s="17" t="n"/>
      <c r="Y1" s="17" t="n"/>
      <c r="Z1" s="17" t="n"/>
      <c r="AA1" s="17" t="n"/>
      <c r="AB1" s="17" t="n"/>
      <c r="AC1" s="17" t="n"/>
      <c r="AD1" s="17" t="n"/>
    </row>
    <row r="2" ht="22" customFormat="1" customHeight="1" s="13">
      <c r="A2" s="18" t="inlineStr">
        <is>
          <t>Template version: SE-1.0.0 (read only - must be present)</t>
        </is>
      </c>
      <c r="B2" s="19" t="n"/>
      <c r="C2" s="12" t="n"/>
      <c r="F2" s="12" t="n"/>
      <c r="G2" s="12" t="n"/>
      <c r="H2" s="12" t="n"/>
      <c r="I2" s="14" t="n"/>
      <c r="J2" s="12" t="n"/>
      <c r="K2" s="15" t="n"/>
      <c r="L2" s="16" t="n"/>
      <c r="M2" s="16" t="n"/>
      <c r="N2" s="16" t="n"/>
      <c r="O2" s="16" t="n"/>
      <c r="P2" s="16" t="n"/>
      <c r="Q2" s="16" t="n"/>
      <c r="R2" s="16" t="n"/>
      <c r="S2" s="16" t="n"/>
      <c r="T2" s="16" t="n"/>
      <c r="U2" s="17" t="n"/>
      <c r="V2" s="17" t="n"/>
      <c r="W2" s="17" t="n"/>
      <c r="X2" s="17" t="n"/>
      <c r="Y2" s="17" t="n"/>
      <c r="Z2" s="17" t="n"/>
      <c r="AA2" s="17" t="n"/>
      <c r="AB2" s="17" t="n"/>
      <c r="AC2" s="17" t="n"/>
      <c r="AD2" s="17" t="n"/>
    </row>
    <row r="3" ht="16" customHeight="1">
      <c r="A3" s="14" t="n"/>
      <c r="B3" s="12" t="n"/>
      <c r="C3" s="20" t="n"/>
      <c r="D3" s="20" t="n"/>
      <c r="E3" s="20" t="n"/>
      <c r="F3" s="20" t="n"/>
      <c r="G3" s="20" t="n"/>
      <c r="H3" s="20" t="n"/>
      <c r="I3" s="21" t="inlineStr">
        <is>
          <t>1)</t>
        </is>
      </c>
      <c r="J3" s="22" t="inlineStr">
        <is>
          <t>Add this tab to your excel business working file (your digital records)</t>
        </is>
      </c>
      <c r="K3" s="23" t="n"/>
      <c r="W3" s="24" t="n"/>
      <c r="X3" s="24" t="n"/>
      <c r="Y3" s="24" t="n"/>
      <c r="Z3" s="24" t="n"/>
      <c r="AA3" s="24" t="n"/>
      <c r="AB3" s="24" t="n"/>
      <c r="AC3" s="24" t="n"/>
      <c r="AD3" s="24" t="n"/>
    </row>
    <row r="4" ht="30" customHeight="1" thickBot="1">
      <c r="A4" s="25" t="inlineStr">
        <is>
          <t>INCOME</t>
        </is>
      </c>
      <c r="B4" s="25" t="inlineStr">
        <is>
          <t>AMOUNT (£)</t>
        </is>
      </c>
      <c r="C4" s="26" t="n"/>
      <c r="D4" s="26" t="n"/>
      <c r="E4" s="26" t="n"/>
      <c r="F4" s="26" t="n"/>
      <c r="G4" s="26" t="n"/>
      <c r="H4" s="26" t="n"/>
      <c r="I4" s="42" t="inlineStr">
        <is>
          <t xml:space="preserve">2)
</t>
        </is>
      </c>
      <c r="J4" s="42" t="inlineStr">
        <is>
          <t>For each of the coloured boxes, create a formula link to the corresponding business box in your working file. Any nil values should be populated with a 0, or the cell left blank.</t>
        </is>
      </c>
    </row>
    <row r="5" ht="30" customHeight="1" thickBot="1">
      <c r="A5" s="22" t="inlineStr">
        <is>
          <t>Turnover / sales income</t>
        </is>
      </c>
      <c r="B5" s="27">
        <f>Summary!D2</f>
        <v/>
      </c>
      <c r="C5" s="26" t="n"/>
      <c r="D5" s="28" t="inlineStr">
        <is>
          <t>Income for the period being submitted</t>
        </is>
      </c>
      <c r="E5" s="26" t="n"/>
      <c r="F5" s="26" t="n"/>
      <c r="G5" s="26" t="n"/>
      <c r="H5" s="26" t="n"/>
    </row>
    <row r="6" ht="30" customHeight="1" thickBot="1">
      <c r="A6" s="22" t="inlineStr">
        <is>
          <t>Other business income</t>
        </is>
      </c>
      <c r="B6" s="27" t="n"/>
      <c r="C6" s="26" t="n"/>
      <c r="D6" s="26" t="n"/>
      <c r="E6" s="26" t="n"/>
      <c r="F6" s="26" t="n"/>
      <c r="G6" s="26" t="n"/>
      <c r="H6" s="26" t="n"/>
      <c r="I6" s="21" t="inlineStr">
        <is>
          <t>3)</t>
        </is>
      </c>
      <c r="J6" s="22" t="inlineStr">
        <is>
          <t>Once complete, right click on the "abratax_mtd_import" tab at the bottom of this sheet and select "Move or Copy..."</t>
        </is>
      </c>
      <c r="K6" s="23" t="n"/>
    </row>
    <row r="7" ht="30" customHeight="1" thickBot="1">
      <c r="A7" s="22" t="inlineStr">
        <is>
          <t>Tax taken off trading income</t>
        </is>
      </c>
      <c r="B7" s="29" t="n"/>
      <c r="C7" s="30" t="n"/>
      <c r="D7" s="30" t="n"/>
      <c r="E7" s="31" t="n"/>
      <c r="F7" s="32" t="n"/>
      <c r="G7" s="32" t="n"/>
      <c r="H7" s="32" t="n"/>
      <c r="I7" s="21" t="inlineStr">
        <is>
          <t>4)</t>
        </is>
      </c>
      <c r="J7" s="22" t="inlineStr">
        <is>
          <t>Under the "To Book" dropdown, select "(new book)", press OK.</t>
        </is>
      </c>
      <c r="K7" s="23" t="n"/>
    </row>
    <row r="8" ht="30" customHeight="1">
      <c r="A8" s="22" t="n"/>
      <c r="B8" s="30" t="n"/>
      <c r="C8" s="30" t="n"/>
      <c r="D8" s="30" t="n"/>
      <c r="E8" s="31" t="n"/>
      <c r="F8" s="32" t="n"/>
      <c r="G8" s="32" t="n"/>
      <c r="H8" s="32" t="n"/>
      <c r="I8" s="33" t="inlineStr">
        <is>
          <t>5)</t>
        </is>
      </c>
      <c r="J8" s="22" t="inlineStr">
        <is>
          <t>This tab will move to a new worksheet. Save this new worksheet as a CSV file (File -&gt; Save as, file format = CSV ) and import it to AbraTax</t>
        </is>
      </c>
      <c r="K8" s="23" t="n"/>
    </row>
    <row r="9" ht="30" customHeight="1">
      <c r="A9" s="25" t="inlineStr">
        <is>
          <t>SUMMARY EXPENSES</t>
        </is>
      </c>
      <c r="B9" s="30" t="n"/>
      <c r="C9" s="30" t="n"/>
      <c r="D9" s="30" t="n"/>
      <c r="E9" s="31" t="n"/>
      <c r="F9" s="32" t="n"/>
      <c r="G9" s="32" t="n"/>
      <c r="H9" s="32" t="n"/>
    </row>
    <row r="10" ht="30" customHeight="1" thickBot="1">
      <c r="A10" s="34" t="n"/>
      <c r="B10" s="35" t="inlineStr">
        <is>
          <t>AMOUNT (£)</t>
        </is>
      </c>
      <c r="C10" s="26" t="n"/>
      <c r="D10" s="36" t="n"/>
      <c r="E10" s="31" t="n"/>
      <c r="F10" s="32" t="n"/>
      <c r="G10" s="32" t="n"/>
      <c r="H10" s="32" t="n"/>
      <c r="I10" s="21" t="n"/>
      <c r="J10" s="22" t="n"/>
      <c r="K10" s="23" t="n"/>
    </row>
    <row r="11" ht="30" customHeight="1" thickBot="1">
      <c r="A11" s="22" t="inlineStr">
        <is>
          <t>Consolidated expenses</t>
        </is>
      </c>
      <c r="B11" s="29">
        <f>Summary!D3</f>
        <v/>
      </c>
      <c r="C11" s="26" t="n"/>
      <c r="D11" s="28" t="inlineStr">
        <is>
          <t>If eligible for consolidated expenses, ignore full detail expense boxes below and fill in this single box</t>
        </is>
      </c>
      <c r="E11" s="31" t="n"/>
      <c r="F11" s="32" t="n"/>
      <c r="G11" s="32" t="n"/>
      <c r="H11" s="32" t="n"/>
      <c r="K11" s="23" t="n"/>
    </row>
    <row r="12" ht="30" customHeight="1">
      <c r="A12" s="22" t="n"/>
      <c r="B12" s="30" t="n"/>
      <c r="C12" s="26" t="n"/>
      <c r="D12" s="28" t="n"/>
      <c r="E12" s="31" t="n"/>
      <c r="F12" s="32" t="n"/>
      <c r="G12" s="32" t="n"/>
      <c r="H12" s="32" t="n"/>
      <c r="K12" s="23" t="n"/>
    </row>
    <row r="13" ht="30" customHeight="1">
      <c r="A13" s="37" t="inlineStr">
        <is>
          <t>OR</t>
        </is>
      </c>
      <c r="C13" s="32" t="n"/>
      <c r="D13" s="32" t="n"/>
      <c r="E13" s="31" t="n"/>
      <c r="F13" s="32" t="n"/>
      <c r="G13" s="32" t="n"/>
      <c r="H13" s="32" t="n"/>
      <c r="I13" s="33" t="n"/>
      <c r="J13" s="22" t="n"/>
      <c r="K13" s="23" t="n"/>
    </row>
    <row r="14" ht="30" customHeight="1">
      <c r="A14" s="25" t="n"/>
      <c r="B14" s="25" t="n"/>
      <c r="C14" s="32" t="n"/>
      <c r="D14" s="32" t="n"/>
      <c r="E14" s="31" t="n"/>
      <c r="F14" s="32" t="n"/>
      <c r="G14" s="32" t="n"/>
      <c r="H14" s="32" t="n"/>
      <c r="I14" s="33" t="n"/>
      <c r="J14" s="22" t="n"/>
      <c r="K14" s="23" t="n"/>
    </row>
    <row r="15" ht="30" customHeight="1">
      <c r="A15" s="25" t="inlineStr">
        <is>
          <t>DETAILED EXPENSES</t>
        </is>
      </c>
      <c r="B15" s="25" t="n"/>
      <c r="C15" s="32" t="n"/>
      <c r="D15" s="32" t="n"/>
      <c r="E15" s="31" t="n"/>
      <c r="F15" s="32" t="n"/>
      <c r="G15" s="32" t="n"/>
      <c r="H15" s="32" t="n"/>
      <c r="I15" s="33" t="n"/>
      <c r="J15" s="22" t="n"/>
      <c r="K15" s="23" t="n"/>
    </row>
    <row r="16" ht="30" customFormat="1" customHeight="1" s="31">
      <c r="B16" s="32" t="inlineStr">
        <is>
          <t>ALLOWABLE EXPENSE</t>
        </is>
      </c>
      <c r="C16" s="25" t="n"/>
      <c r="F16" s="32" t="inlineStr">
        <is>
          <t xml:space="preserve">DISALLOWABLE EXPENSE </t>
        </is>
      </c>
      <c r="G16" s="32" t="n"/>
      <c r="H16" s="32" t="n"/>
    </row>
    <row r="17" ht="32" customFormat="1" customHeight="1" s="41" thickBot="1">
      <c r="A17" s="25" t="n"/>
      <c r="B17" s="25" t="inlineStr">
        <is>
          <t>AMOUNT (£)</t>
        </is>
      </c>
      <c r="C17" s="38" t="n"/>
      <c r="D17" s="12" t="n"/>
      <c r="E17" s="38" t="n"/>
      <c r="F17" s="25" t="inlineStr">
        <is>
          <t>AMOUNT (£)</t>
        </is>
      </c>
      <c r="G17" s="25" t="n"/>
      <c r="H17" s="12" t="n"/>
      <c r="I17" s="39" t="n"/>
      <c r="J17" s="40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</row>
    <row r="18" ht="30" customHeight="1" thickBot="1">
      <c r="A18" s="22" t="inlineStr">
        <is>
          <t>Cost of goods</t>
        </is>
      </c>
      <c r="B18" s="29" t="n"/>
      <c r="C18" s="26" t="n"/>
      <c r="D18" s="28" t="inlineStr">
        <is>
          <t>Direct costs of goods or materials bought and sold as part of your business.</t>
        </is>
      </c>
      <c r="F18" s="29" t="n"/>
      <c r="G18" s="36" t="n"/>
      <c r="H18" s="28" t="inlineStr">
        <is>
          <t>The non-allowable portion of goods or materials costs (for example private use).</t>
        </is>
      </c>
      <c r="I18" s="33" t="n"/>
      <c r="J18" s="33" t="n"/>
    </row>
    <row r="19" ht="30" customHeight="1" thickBot="1">
      <c r="A19" s="22" t="inlineStr">
        <is>
          <t>Payments to subcontractors</t>
        </is>
      </c>
      <c r="B19" s="29" t="n"/>
      <c r="C19" s="26" t="n"/>
      <c r="D19" s="28" t="inlineStr">
        <is>
          <t>Amounts paid to subcontractors (for example under CIS), before tax deductions.</t>
        </is>
      </c>
      <c r="F19" s="29" t="n"/>
      <c r="G19" s="36" t="n"/>
      <c r="H19" s="28" t="inlineStr">
        <is>
          <t>Any subcontractor costs that are not allowable for tax purposes.</t>
        </is>
      </c>
      <c r="I19" s="33" t="n"/>
      <c r="J19" s="33" t="n"/>
    </row>
    <row r="20" ht="29" customHeight="1" thickBot="1">
      <c r="A20" s="22" t="inlineStr">
        <is>
          <t>Wages and staff costs</t>
        </is>
      </c>
      <c r="B20" s="29" t="n"/>
      <c r="C20" s="26" t="n"/>
      <c r="D20" s="28" t="inlineStr">
        <is>
          <t>Gross wages, salaries, bonuses, employer NICs and pension contributions.</t>
        </is>
      </c>
      <c r="F20" s="29" t="n"/>
      <c r="G20" s="36" t="n"/>
      <c r="H20" s="28" t="inlineStr">
        <is>
          <t>Staff costs that are not wholly and exclusively for business use.</t>
        </is>
      </c>
      <c r="I20" s="33" t="n"/>
      <c r="J20" s="33" t="n"/>
    </row>
    <row r="21" ht="30" customHeight="1" thickBot="1">
      <c r="A21" s="22" t="inlineStr">
        <is>
          <t>Car, van, travel expenses</t>
        </is>
      </c>
      <c r="B21" s="29" t="n"/>
      <c r="C21" s="26" t="n"/>
      <c r="D21" s="28" t="inlineStr">
        <is>
          <t>Business mileage, fuel, vehicle running costs, public transport and accommodation for business travel.</t>
        </is>
      </c>
      <c r="F21" s="29" t="n"/>
      <c r="G21" s="36" t="n"/>
      <c r="H21" s="28" t="inlineStr">
        <is>
          <t>Private or non-business portion of travel and vehicle costs.</t>
        </is>
      </c>
    </row>
    <row r="22" ht="30" customHeight="1" thickBot="1">
      <c r="A22" s="22" t="inlineStr">
        <is>
          <t>Premises running costs</t>
        </is>
      </c>
      <c r="B22" s="29" t="n"/>
      <c r="C22" s="26" t="n"/>
      <c r="D22" s="28" t="inlineStr">
        <is>
          <t>Rent, utilities, business rates, insurance and other running costs for business premises.</t>
        </is>
      </c>
      <c r="F22" s="29" t="n"/>
      <c r="G22" s="36" t="n"/>
      <c r="H22" s="28" t="inlineStr">
        <is>
          <t>Private or non-business use element of premises costs.</t>
        </is>
      </c>
      <c r="I22" s="26" t="n"/>
    </row>
    <row r="23" ht="30" customHeight="1" thickBot="1">
      <c r="A23" s="22" t="inlineStr">
        <is>
          <t>Repairs and maintenance costs</t>
        </is>
      </c>
      <c r="B23" s="29" t="n"/>
      <c r="C23" s="26" t="n"/>
      <c r="D23" s="28" t="inlineStr">
        <is>
          <t>Repairs and maintenance of business premises, vehicles or equipment (not improvements).</t>
        </is>
      </c>
      <c r="F23" s="29" t="n"/>
      <c r="G23" s="36" t="n"/>
      <c r="H23" s="28" t="inlineStr">
        <is>
          <t>Repairs that relate to private use or capital improvements.</t>
        </is>
      </c>
      <c r="I23" s="26" t="n"/>
    </row>
    <row r="24" ht="30" customHeight="1" thickBot="1">
      <c r="A24" s="22" t="inlineStr">
        <is>
          <t>Office, stationery and admin costs</t>
        </is>
      </c>
      <c r="B24" s="29" t="n"/>
      <c r="C24" s="26" t="n"/>
      <c r="D24" s="28" t="inlineStr">
        <is>
          <t>Telephone, internet, stationery, software subscriptions and general office costs.</t>
        </is>
      </c>
      <c r="F24" s="29" t="n"/>
      <c r="G24" s="36" t="n"/>
      <c r="H24" s="28" t="inlineStr">
        <is>
          <t>Office or admin costs not wholly for business use.</t>
        </is>
      </c>
    </row>
    <row r="25" ht="30" customHeight="1" thickBot="1">
      <c r="A25" s="22" t="inlineStr">
        <is>
          <t>Advertising and marketing</t>
        </is>
      </c>
      <c r="B25" s="29" t="n"/>
      <c r="C25" s="26" t="n"/>
      <c r="D25" s="28" t="inlineStr">
        <is>
          <t>Advertising, website costs, listings and promotional expenses.</t>
        </is>
      </c>
      <c r="F25" s="29" t="n"/>
      <c r="G25" s="36" t="n"/>
      <c r="H25" s="28" t="inlineStr">
        <is>
          <t>Advertising or promotion that is not allowable for tax purposes.</t>
        </is>
      </c>
    </row>
    <row r="26" ht="30" customHeight="1" thickBot="1">
      <c r="A26" s="22" t="inlineStr">
        <is>
          <t>Business entertainment</t>
        </is>
      </c>
      <c r="B26" s="29" t="n"/>
      <c r="C26" s="26" t="n"/>
      <c r="D26" s="28" t="inlineStr">
        <is>
          <t>Client entertainment costs (note: normally not allowable for tax).</t>
        </is>
      </c>
      <c r="F26" s="29" t="n"/>
      <c r="G26" s="36" t="n"/>
      <c r="H26" s="28" t="inlineStr">
        <is>
          <t>Client entertainment costs (normally fully disallowed).</t>
        </is>
      </c>
    </row>
    <row r="27" ht="30" customHeight="1" thickBot="1">
      <c r="A27" s="22" t="inlineStr">
        <is>
          <t>Interest on bank and other loans</t>
        </is>
      </c>
      <c r="B27" s="29" t="n"/>
      <c r="C27" s="26" t="n"/>
      <c r="D27" s="28" t="inlineStr">
        <is>
          <t>Interest on business loans, overdrafts or credit used for the business.</t>
        </is>
      </c>
      <c r="F27" s="29" t="n"/>
      <c r="G27" s="36" t="n"/>
      <c r="H27" s="28" t="inlineStr">
        <is>
          <t>Interest relating to private or non-business borrowing.</t>
        </is>
      </c>
    </row>
    <row r="28" ht="30" customHeight="1" thickBot="1">
      <c r="A28" s="22" t="inlineStr">
        <is>
          <t>Finance charges</t>
        </is>
      </c>
      <c r="B28" s="29" t="n"/>
      <c r="C28" s="26" t="n"/>
      <c r="D28" s="28" t="inlineStr">
        <is>
          <t>Bank charges, credit card fees and similar finance costs.</t>
        </is>
      </c>
      <c r="F28" s="29" t="n"/>
      <c r="G28" s="36" t="n"/>
      <c r="H28" s="28" t="inlineStr">
        <is>
          <t>Bank or finance charges not incurred wholly for business use.</t>
        </is>
      </c>
    </row>
    <row r="29" ht="30" customHeight="1" thickBot="1">
      <c r="A29" s="22" t="inlineStr">
        <is>
          <t>Bad debts written off</t>
        </is>
      </c>
      <c r="B29" s="29" t="n"/>
      <c r="C29" s="26" t="n"/>
      <c r="D29" s="28" t="inlineStr">
        <is>
          <t>Trade debts that you do not expect to recover and have written off in this period.</t>
        </is>
      </c>
      <c r="F29" s="29" t="n"/>
      <c r="G29" s="36" t="n"/>
      <c r="H29" s="28" t="inlineStr">
        <is>
          <t>Bad debts that do not meet HMRC conditions for relief.</t>
        </is>
      </c>
    </row>
    <row r="30" ht="30" customHeight="1" thickBot="1">
      <c r="A30" s="22" t="inlineStr">
        <is>
          <t>Professional fees</t>
        </is>
      </c>
      <c r="B30" s="29" t="n"/>
      <c r="C30" s="26" t="n"/>
      <c r="D30" s="28" t="inlineStr">
        <is>
          <t>Accountancy, legal and other professional fees relating to the business.</t>
        </is>
      </c>
      <c r="F30" s="29" t="n"/>
      <c r="G30" s="36" t="n"/>
      <c r="H30" s="28" t="inlineStr">
        <is>
          <t>Professional fees relating to private or capital matters.</t>
        </is>
      </c>
    </row>
    <row r="31" ht="30" customHeight="1" thickBot="1">
      <c r="A31" s="22" t="inlineStr">
        <is>
          <t>Depreciation</t>
        </is>
      </c>
      <c r="B31" s="29" t="n"/>
      <c r="C31" s="26" t="n"/>
      <c r="D31" s="28" t="inlineStr">
        <is>
          <t>Accounting depreciation of assets (note: not allowable for tax).</t>
        </is>
      </c>
      <c r="F31" s="29" t="n"/>
      <c r="G31" s="36" t="n"/>
      <c r="H31" s="28" t="inlineStr">
        <is>
          <t>Depreciation is not allowable for tax (capital allowances are used instead).</t>
        </is>
      </c>
    </row>
    <row r="32" ht="30" customHeight="1" thickBot="1">
      <c r="A32" s="22" t="inlineStr">
        <is>
          <t>Other business expenses</t>
        </is>
      </c>
      <c r="B32" s="29" t="n"/>
      <c r="C32" s="36" t="n"/>
      <c r="D32" s="28" t="inlineStr">
        <is>
          <t>Any other allowable business expenses not included above.</t>
        </is>
      </c>
      <c r="F32" s="29" t="n"/>
      <c r="G32" s="36" t="n"/>
      <c r="H32" s="28" t="inlineStr">
        <is>
          <t>Any other expenses that are not allowable for tax purposes.</t>
        </is>
      </c>
    </row>
    <row r="33" ht="30" customHeight="1">
      <c r="A33" s="34" t="n"/>
      <c r="B33" s="36" t="n"/>
      <c r="C33" s="36" t="n"/>
      <c r="D33" s="36" t="n"/>
      <c r="E33" s="36" t="n"/>
      <c r="F33" s="36" t="n"/>
      <c r="G33" s="36" t="n"/>
      <c r="H33" s="36" t="n"/>
    </row>
    <row r="34" ht="30" customHeight="1">
      <c r="E34" s="36" t="n"/>
      <c r="F34" s="36" t="n"/>
      <c r="G34" s="36" t="n"/>
      <c r="H34" s="36" t="n"/>
    </row>
    <row r="35" ht="30" customHeight="1">
      <c r="E35" s="26" t="n"/>
      <c r="F35" s="26" t="n"/>
      <c r="G35" s="26" t="n"/>
      <c r="H35" s="26" t="n"/>
    </row>
    <row r="36" ht="30" customHeight="1">
      <c r="A36" s="26" t="n"/>
      <c r="B36" s="26" t="n"/>
      <c r="C36" s="26" t="n"/>
      <c r="D36" s="26" t="n"/>
      <c r="E36" s="26" t="n"/>
      <c r="F36" s="26" t="n"/>
      <c r="G36" s="26" t="n"/>
      <c r="H36" s="26" t="n"/>
    </row>
    <row r="37" ht="30" customHeight="1">
      <c r="A37" s="26" t="n"/>
      <c r="B37" s="26" t="n"/>
      <c r="C37" s="26" t="n"/>
      <c r="D37" s="26" t="n"/>
      <c r="E37" s="26" t="n"/>
      <c r="F37" s="26" t="n"/>
      <c r="G37" s="26" t="n"/>
      <c r="H37" s="26" t="n"/>
    </row>
    <row r="38" ht="30" customHeight="1">
      <c r="A38" s="26" t="n"/>
      <c r="B38" s="26" t="n"/>
      <c r="C38" s="26" t="n"/>
      <c r="D38" s="26" t="n"/>
      <c r="E38" s="26" t="n"/>
      <c r="F38" s="26" t="n"/>
      <c r="G38" s="26" t="n"/>
      <c r="H38" s="26" t="n"/>
    </row>
    <row r="39" ht="30" customHeight="1">
      <c r="A39" s="26" t="n"/>
      <c r="B39" s="26" t="n"/>
      <c r="C39" s="26" t="n"/>
      <c r="D39" s="26" t="n"/>
      <c r="E39" s="26" t="n"/>
      <c r="F39" s="26" t="n"/>
      <c r="G39" s="26" t="n"/>
      <c r="H39" s="26" t="n"/>
    </row>
    <row r="40" ht="30" customHeight="1">
      <c r="A40" s="26" t="n"/>
      <c r="B40" s="26" t="n"/>
      <c r="C40" s="26" t="n"/>
      <c r="D40" s="26" t="n"/>
      <c r="E40" s="26" t="n"/>
      <c r="F40" s="26" t="n"/>
      <c r="G40" s="26" t="n"/>
      <c r="H40" s="26" t="n"/>
    </row>
    <row r="41" ht="30" customHeight="1">
      <c r="A41" s="26" t="n"/>
      <c r="B41" s="26" t="n"/>
      <c r="C41" s="26" t="n"/>
      <c r="D41" s="26" t="n"/>
      <c r="E41" s="26" t="n"/>
      <c r="F41" s="26" t="n"/>
      <c r="G41" s="26" t="n"/>
      <c r="H41" s="26" t="n"/>
    </row>
    <row r="42" ht="30" customHeight="1">
      <c r="A42" s="26" t="n"/>
      <c r="B42" s="26" t="n"/>
      <c r="C42" s="26" t="n"/>
      <c r="D42" s="26" t="n"/>
      <c r="E42" s="26" t="n"/>
      <c r="F42" s="26" t="n"/>
      <c r="G42" s="26" t="n"/>
      <c r="H42" s="26" t="n"/>
    </row>
    <row r="43" ht="30" customHeight="1">
      <c r="A43" s="26" t="n"/>
      <c r="B43" s="26" t="n"/>
      <c r="C43" s="26" t="n"/>
      <c r="D43" s="26" t="n"/>
      <c r="E43" s="26" t="n"/>
      <c r="F43" s="26" t="n"/>
      <c r="G43" s="26" t="n"/>
      <c r="H43" s="26" t="n"/>
    </row>
    <row r="44" ht="30" customHeight="1">
      <c r="A44" s="26" t="n"/>
      <c r="B44" s="26" t="n"/>
      <c r="C44" s="26" t="n"/>
      <c r="D44" s="26" t="n"/>
      <c r="E44" s="26" t="n"/>
      <c r="F44" s="26" t="n"/>
      <c r="G44" s="26" t="n"/>
      <c r="H44" s="26" t="n"/>
    </row>
    <row r="45" ht="30" customHeight="1">
      <c r="A45" s="26" t="n"/>
      <c r="B45" s="26" t="n"/>
      <c r="C45" s="26" t="n"/>
      <c r="D45" s="26" t="n"/>
      <c r="E45" s="26" t="n"/>
      <c r="F45" s="26" t="n"/>
      <c r="G45" s="26" t="n"/>
      <c r="H45" s="26" t="n"/>
    </row>
    <row r="46" ht="30" customHeight="1">
      <c r="A46" s="26" t="n"/>
      <c r="B46" s="26" t="n"/>
      <c r="C46" s="26" t="n"/>
      <c r="D46" s="26" t="n"/>
      <c r="E46" s="26" t="n"/>
      <c r="F46" s="26" t="n"/>
      <c r="G46" s="26" t="n"/>
      <c r="H46" s="26" t="n"/>
    </row>
    <row r="47" ht="30" customHeight="1">
      <c r="A47" s="26" t="n"/>
      <c r="B47" s="26" t="n"/>
      <c r="C47" s="26" t="n"/>
      <c r="D47" s="26" t="n"/>
      <c r="E47" s="26" t="n"/>
      <c r="F47" s="26" t="n"/>
      <c r="G47" s="26" t="n"/>
      <c r="H47" s="26" t="n"/>
    </row>
    <row r="48" ht="30" customHeight="1">
      <c r="A48" s="26" t="n"/>
      <c r="B48" s="26" t="n"/>
      <c r="C48" s="26" t="n"/>
      <c r="D48" s="26" t="n"/>
      <c r="E48" s="26" t="n"/>
      <c r="F48" s="26" t="n"/>
      <c r="G48" s="26" t="n"/>
      <c r="H48" s="26" t="n"/>
    </row>
    <row r="49" ht="30" customHeight="1">
      <c r="A49" s="26" t="n"/>
      <c r="B49" s="26" t="n"/>
      <c r="C49" s="26" t="n"/>
      <c r="D49" s="26" t="n"/>
      <c r="E49" s="26" t="n"/>
      <c r="F49" s="26" t="n"/>
      <c r="G49" s="26" t="n"/>
      <c r="H49" s="26" t="n"/>
    </row>
    <row r="50" ht="30" customHeight="1">
      <c r="A50" s="26" t="n"/>
      <c r="B50" s="26" t="n"/>
      <c r="C50" s="26" t="n"/>
      <c r="D50" s="26" t="n"/>
      <c r="E50" s="26" t="n"/>
      <c r="F50" s="36" t="n"/>
      <c r="G50" s="36" t="n"/>
      <c r="H50" s="36" t="n"/>
    </row>
    <row r="51" ht="30" customHeight="1">
      <c r="A51" s="26" t="n"/>
      <c r="B51" s="26" t="n"/>
      <c r="C51" s="26" t="n"/>
      <c r="D51" s="26" t="n"/>
      <c r="E51" s="26" t="n"/>
    </row>
    <row r="52" ht="30" customHeight="1">
      <c r="A52" s="26" t="n"/>
      <c r="B52" s="26" t="n"/>
      <c r="C52" s="26" t="n"/>
      <c r="D52" s="26" t="n"/>
      <c r="E52" s="26" t="n"/>
    </row>
    <row r="53" ht="15.75" customHeight="1">
      <c r="A53" s="26" t="n"/>
      <c r="B53" s="26" t="n"/>
      <c r="D53" s="26" t="n"/>
      <c r="E53" s="26" t="n"/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2">
    <mergeCell ref="J4:T5"/>
    <mergeCell ref="I4:I5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zoomScale="150" zoomScaleNormal="150" workbookViewId="0">
      <selection activeCell="D12" sqref="D12"/>
    </sheetView>
  </sheetViews>
  <sheetFormatPr baseColWidth="10" defaultRowHeight="16"/>
  <cols>
    <col width="18.33203125" customWidth="1" style="7" min="1" max="1"/>
    <col width="14.83203125" customWidth="1" min="2" max="4"/>
    <col width="17.5" customWidth="1" min="5" max="5"/>
  </cols>
  <sheetData>
    <row r="1" customFormat="1" s="6">
      <c r="A1" s="9" t="n"/>
      <c r="B1" s="6" t="inlineStr">
        <is>
          <t>Q1</t>
        </is>
      </c>
      <c r="C1" s="6" t="inlineStr">
        <is>
          <t>Q1+Q2</t>
        </is>
      </c>
      <c r="D1" s="6" t="inlineStr">
        <is>
          <t>Q1+Q2+Q3</t>
        </is>
      </c>
      <c r="E1" s="6" t="inlineStr">
        <is>
          <t>Q1+Q2+Q3+Q4</t>
        </is>
      </c>
    </row>
    <row r="2">
      <c r="A2" s="7" t="inlineStr">
        <is>
          <t>Income (cumulative)</t>
        </is>
      </c>
      <c r="B2" s="44">
        <f>SUMIFS(
  '2026-27 Digital Records'!E:E,
  '2026-27 Digital Records'!$C:$C,"Income",
  '2026-27 Digital Records'!$A:$A,"&gt;="&amp;DATE(2026,4,6),
  '2026-27 Digital Records'!$A:$A,"&lt;="&amp;DATE(2026,7,5)
)</f>
        <v/>
      </c>
      <c r="C2" s="44">
        <f>SUMIFS(
  '2026-27 Digital Records'!E:E,
  '2026-27 Digital Records'!$C:$C,"Income",
  '2026-27 Digital Records'!$A:$A,"&gt;="&amp;DATE(2026,4,6),
  '2026-27 Digital Records'!$A:$A,"&lt;="&amp;DATE(2026,10,5)
)</f>
        <v/>
      </c>
      <c r="D2" s="44">
        <f>SUMIFS(
  '2026-27 Digital Records'!E:E,
  '2026-27 Digital Records'!$C:$C,"Income",
  '2026-27 Digital Records'!$A:$A,"&gt;="&amp;DATE(2026,4,6),
  '2026-27 Digital Records'!$A:$A,"&lt;="&amp;DATE(2027,1,5)
)</f>
        <v/>
      </c>
      <c r="E2" s="44">
        <f>SUMIFS(
  '2026-27 Digital Records'!E:E,
  '2026-27 Digital Records'!$C:$C,"Income",
  '2026-27 Digital Records'!$A:$A,"&gt;="&amp;DATE(2026,4,6),
  '2026-27 Digital Records'!$A:$A,"&lt;="&amp;DATE(2027,4,5)
)</f>
        <v/>
      </c>
    </row>
    <row r="3" ht="17" customHeight="1" thickBot="1">
      <c r="A3" s="10" t="inlineStr">
        <is>
          <t>Expense (cumulative)</t>
        </is>
      </c>
      <c r="B3" s="45">
        <f>SUMIFS(
  '2026-27 Digital Records'!E:E,
  '2026-27 Digital Records'!$C:$C,"Expense",
  '2026-27 Digital Records'!$A:$A,"&gt;="&amp;DATE(2026,4,6),
  '2026-27 Digital Records'!$A:$A,"&lt;="&amp;DATE(2026,7,5)
)</f>
        <v/>
      </c>
      <c r="C3" s="44">
        <f>SUMIFS(
  '2026-27 Digital Records'!E:E,
  '2026-27 Digital Records'!$C:$C,"Expense",
  '2026-27 Digital Records'!$A:$A,"&gt;="&amp;DATE(2026,4,6),
  '2026-27 Digital Records'!$A:$A,"&lt;="&amp;DATE(2026,10,5)
)</f>
        <v/>
      </c>
      <c r="D3" s="44">
        <f>SUMIFS(
  '2026-27 Digital Records'!E:E,
  '2026-27 Digital Records'!$C:$C,"Expense",
  '2026-27 Digital Records'!$A:$A,"&gt;="&amp;DATE(2026,4,6),
  '2026-27 Digital Records'!$A:$A,"&lt;="&amp;DATE(2027,1,5)
)</f>
        <v/>
      </c>
      <c r="E3" s="44">
        <f>SUMIFS(
  '2026-27 Digital Records'!E:E,
  '2026-27 Digital Records'!$C:$C,"Expense",
  '2026-27 Digital Records'!$A:$A,"&gt;="&amp;DATE(2026,4,6),
  '2026-27 Digital Records'!$A:$A,"&lt;="&amp;DATE(2027,4,5)
)</f>
        <v/>
      </c>
    </row>
    <row r="4" ht="17" customFormat="1" customHeight="1" s="3" thickTop="1">
      <c r="A4" s="3" t="inlineStr">
        <is>
          <t>Profit</t>
        </is>
      </c>
      <c r="B4" s="46">
        <f>B2-B3</f>
        <v/>
      </c>
      <c r="C4" s="46">
        <f>C2-C3</f>
        <v/>
      </c>
      <c r="D4" s="46">
        <f>D2-D3</f>
        <v/>
      </c>
      <c r="E4" s="46">
        <f>E2-E3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topLeftCell="A2" zoomScale="120" zoomScaleNormal="120" workbookViewId="0">
      <selection activeCell="E22" sqref="E22"/>
    </sheetView>
  </sheetViews>
  <sheetFormatPr baseColWidth="10" defaultRowHeight="16"/>
  <cols>
    <col width="33" customWidth="1" min="1" max="1"/>
    <col width="14.83203125" customWidth="1" min="2" max="5"/>
  </cols>
  <sheetData>
    <row r="1">
      <c r="B1" s="43" t="inlineStr">
        <is>
          <t>Cumulative</t>
        </is>
      </c>
    </row>
    <row r="2">
      <c r="A2" s="6" t="n"/>
      <c r="B2" s="6" t="inlineStr">
        <is>
          <t>Q1</t>
        </is>
      </c>
      <c r="C2" s="6" t="inlineStr">
        <is>
          <t>Q1+Q2</t>
        </is>
      </c>
      <c r="D2" s="6" t="inlineStr">
        <is>
          <t>Q1+Q2+Q3</t>
        </is>
      </c>
      <c r="E2" s="6" t="inlineStr">
        <is>
          <t>Q1+Q2+Q3+Q4</t>
        </is>
      </c>
    </row>
    <row r="3">
      <c r="A3" t="inlineStr">
        <is>
          <t>Income</t>
        </is>
      </c>
      <c r="B3" s="44">
        <f>SUMIFS(
  '2026-27 Digital Records'!E:E,
  '2026-27 Digital Records'!$C:$C,"Income",
  '2026-27 Digital Records'!$A:$A,"&gt;="&amp;DATE(2026,4,6),
  '2026-27 Digital Records'!$A:$A,"&lt;="&amp;DATE(2026,7,5)
)</f>
        <v/>
      </c>
      <c r="C3" s="44">
        <f>SUMIFS(
  '2026-27 Digital Records'!E:E,
  '2026-27 Digital Records'!$C:$C,"Income",
  '2026-27 Digital Records'!$A:$A,"&gt;="&amp;DATE(2026,4,6),
  '2026-27 Digital Records'!$A:$A,"&lt;="&amp;DATE(2026,10,5)
)</f>
        <v/>
      </c>
      <c r="D3" s="44">
        <f>SUMIFS(
  '2026-27 Digital Records'!E:E,
  '2026-27 Digital Records'!$C:$C,"Income",
  '2026-27 Digital Records'!$A:$A,"&gt;="&amp;DATE(2026,4,6),
  '2026-27 Digital Records'!$A:$A,"&lt;="&amp;DATE(2027,1,5)
)</f>
        <v/>
      </c>
      <c r="E3" s="44">
        <f>SUMIFS(
  '2026-27 Digital Records'!E:E,
  '2026-27 Digital Records'!$C:$C,"Income",
  '2026-27 Digital Records'!$A:$A,"&gt;="&amp;DATE(2026,4,6),
  '2026-27 Digital Records'!$A:$A,"&lt;="&amp;DATE(2027,4,5)
)</f>
        <v/>
      </c>
    </row>
    <row r="4">
      <c r="A4" t="inlineStr">
        <is>
          <t>Other business income</t>
        </is>
      </c>
      <c r="B4" s="44" t="n">
        <v>0</v>
      </c>
      <c r="C4" s="44" t="n">
        <v>0</v>
      </c>
      <c r="D4" s="44" t="n">
        <v>0</v>
      </c>
      <c r="E4" s="44" t="n">
        <v>0</v>
      </c>
    </row>
    <row r="5">
      <c r="A5" t="inlineStr">
        <is>
          <t>Tax taken off trading income</t>
        </is>
      </c>
      <c r="B5" s="44" t="n">
        <v>0</v>
      </c>
      <c r="C5" s="44" t="n">
        <v>0</v>
      </c>
      <c r="D5" s="44" t="n">
        <v>0</v>
      </c>
      <c r="E5" s="44" t="n">
        <v>0</v>
      </c>
    </row>
    <row r="6"/>
    <row r="7">
      <c r="A7" t="inlineStr">
        <is>
          <t>Cost of goods</t>
        </is>
      </c>
      <c r="B7" s="44">
        <f>SUMIFS(
  '2026-27 Digital Records'!E:E,
  '2026-27 Digital Records'!$D:$D,A7,
  '2026-27 Digital Records'!$A:$A,"&gt;="&amp;DATE(2026,4,6),
  '2026-27 Digital Records'!$A:$A,"&lt;="&amp;DATE(2026,7,5)
)</f>
        <v/>
      </c>
      <c r="C7" s="44">
        <f>SUMIFS(
  '2026-27 Digital Records'!E:E,
  '2026-27 Digital Records'!$D:$D,A7,
  '2026-27 Digital Records'!$A:$A,"&gt;="&amp;DATE(2026,4,6),
  '2026-27 Digital Records'!$A:$A,"&lt;="&amp;DATE(2026,10,5)
)</f>
        <v/>
      </c>
      <c r="D7" s="44">
        <f>SUMIFS(
  '2026-27 Digital Records'!E:E,
  '2026-27 Digital Records'!$D:$D,A7,
  '2026-27 Digital Records'!$A:$A,"&gt;="&amp;DATE(2026,4,6),
  '2026-27 Digital Records'!$A:$A,"&lt;="&amp;DATE(2027,1,5)
)</f>
        <v/>
      </c>
      <c r="E7" s="44">
        <f>SUMIFS(
  '2026-27 Digital Records'!E:E,
  '2026-27 Digital Records'!$D:$D,A7,
  '2026-27 Digital Records'!$A:$A,"&gt;="&amp;DATE(2026,4,6),
  '2026-27 Digital Records'!$A:$A,"&lt;="&amp;DATE(2027,4,5)
)</f>
        <v/>
      </c>
    </row>
    <row r="8">
      <c r="A8" t="inlineStr">
        <is>
          <t>Payments to subcontractors</t>
        </is>
      </c>
      <c r="B8" s="44">
        <f>SUMIFS(
  '2026-27 Digital Records'!E:E,
  '2026-27 Digital Records'!$D:$D,A8,
  '2026-27 Digital Records'!$A:$A,"&gt;="&amp;DATE(2026,4,6),
  '2026-27 Digital Records'!$A:$A,"&lt;="&amp;DATE(2026,7,5)
)</f>
        <v/>
      </c>
      <c r="C8" s="44">
        <f>SUMIFS(
  '2026-27 Digital Records'!E:E,
  '2026-27 Digital Records'!$D:$D,A8,
  '2026-27 Digital Records'!$A:$A,"&gt;="&amp;DATE(2026,4,6),
  '2026-27 Digital Records'!$A:$A,"&lt;="&amp;DATE(2026,10,5)
)</f>
        <v/>
      </c>
      <c r="D8" s="44">
        <f>SUMIFS(
  '2026-27 Digital Records'!E:E,
  '2026-27 Digital Records'!$D:$D,A8,
  '2026-27 Digital Records'!$A:$A,"&gt;="&amp;DATE(2026,4,6),
  '2026-27 Digital Records'!$A:$A,"&lt;="&amp;DATE(2027,1,5)
)</f>
        <v/>
      </c>
      <c r="E8" s="44">
        <f>SUMIFS(
  '2026-27 Digital Records'!E:E,
  '2026-27 Digital Records'!$D:$D,A8,
  '2026-27 Digital Records'!$A:$A,"&gt;="&amp;DATE(2026,4,6),
  '2026-27 Digital Records'!$A:$A,"&lt;="&amp;DATE(2027,4,5)
)</f>
        <v/>
      </c>
    </row>
    <row r="9">
      <c r="A9" t="inlineStr">
        <is>
          <t>Wages and staff costs</t>
        </is>
      </c>
      <c r="B9" s="44">
        <f>SUMIFS(
  '2026-27 Digital Records'!E:E,
  '2026-27 Digital Records'!$D:$D,A9,
  '2026-27 Digital Records'!$A:$A,"&gt;="&amp;DATE(2026,4,6),
  '2026-27 Digital Records'!$A:$A,"&lt;="&amp;DATE(2026,7,5)
)</f>
        <v/>
      </c>
      <c r="C9" s="44">
        <f>SUMIFS(
  '2026-27 Digital Records'!E:E,
  '2026-27 Digital Records'!$D:$D,A9,
  '2026-27 Digital Records'!$A:$A,"&gt;="&amp;DATE(2026,4,6),
  '2026-27 Digital Records'!$A:$A,"&lt;="&amp;DATE(2026,10,5)
)</f>
        <v/>
      </c>
      <c r="D9" s="44">
        <f>SUMIFS(
  '2026-27 Digital Records'!E:E,
  '2026-27 Digital Records'!$D:$D,A9,
  '2026-27 Digital Records'!$A:$A,"&gt;="&amp;DATE(2026,4,6),
  '2026-27 Digital Records'!$A:$A,"&lt;="&amp;DATE(2027,1,5)
)</f>
        <v/>
      </c>
      <c r="E9" s="44">
        <f>SUMIFS(
  '2026-27 Digital Records'!E:E,
  '2026-27 Digital Records'!$D:$D,A9,
  '2026-27 Digital Records'!$A:$A,"&gt;="&amp;DATE(2026,4,6),
  '2026-27 Digital Records'!$A:$A,"&lt;="&amp;DATE(2027,4,5)
)</f>
        <v/>
      </c>
    </row>
    <row r="10">
      <c r="A10" t="inlineStr">
        <is>
          <t>Car, van, travel expenses</t>
        </is>
      </c>
      <c r="B10" s="44">
        <f>SUMIFS(
  '2026-27 Digital Records'!E:E,
  '2026-27 Digital Records'!$D:$D,A10,
  '2026-27 Digital Records'!$A:$A,"&gt;="&amp;DATE(2026,4,6),
  '2026-27 Digital Records'!$A:$A,"&lt;="&amp;DATE(2026,7,5)
)</f>
        <v/>
      </c>
      <c r="C10" s="44">
        <f>SUMIFS(
  '2026-27 Digital Records'!E:E,
  '2026-27 Digital Records'!$D:$D,A10,
  '2026-27 Digital Records'!$A:$A,"&gt;="&amp;DATE(2026,4,6),
  '2026-27 Digital Records'!$A:$A,"&lt;="&amp;DATE(2026,10,5)
)</f>
        <v/>
      </c>
      <c r="D10" s="44">
        <f>SUMIFS(
  '2026-27 Digital Records'!E:E,
  '2026-27 Digital Records'!$D:$D,A10,
  '2026-27 Digital Records'!$A:$A,"&gt;="&amp;DATE(2026,4,6),
  '2026-27 Digital Records'!$A:$A,"&lt;="&amp;DATE(2027,1,5)
)</f>
        <v/>
      </c>
      <c r="E10" s="44">
        <f>SUMIFS(
  '2026-27 Digital Records'!E:E,
  '2026-27 Digital Records'!$D:$D,A10,
  '2026-27 Digital Records'!$A:$A,"&gt;="&amp;DATE(2026,4,6),
  '2026-27 Digital Records'!$A:$A,"&lt;="&amp;DATE(2027,4,5)
)</f>
        <v/>
      </c>
    </row>
    <row r="11">
      <c r="A11" t="inlineStr">
        <is>
          <t>Premises running costs</t>
        </is>
      </c>
      <c r="B11" s="44">
        <f>SUMIFS(
  '2026-27 Digital Records'!E:E,
  '2026-27 Digital Records'!$D:$D,A11,
  '2026-27 Digital Records'!$A:$A,"&gt;="&amp;DATE(2026,4,6),
  '2026-27 Digital Records'!$A:$A,"&lt;="&amp;DATE(2026,7,5)
)</f>
        <v/>
      </c>
      <c r="C11" s="44">
        <f>SUMIFS(
  '2026-27 Digital Records'!E:E,
  '2026-27 Digital Records'!$D:$D,A11,
  '2026-27 Digital Records'!$A:$A,"&gt;="&amp;DATE(2026,4,6),
  '2026-27 Digital Records'!$A:$A,"&lt;="&amp;DATE(2026,10,5)
)</f>
        <v/>
      </c>
      <c r="D11" s="44">
        <f>SUMIFS(
  '2026-27 Digital Records'!E:E,
  '2026-27 Digital Records'!$D:$D,A11,
  '2026-27 Digital Records'!$A:$A,"&gt;="&amp;DATE(2026,4,6),
  '2026-27 Digital Records'!$A:$A,"&lt;="&amp;DATE(2027,1,5)
)</f>
        <v/>
      </c>
      <c r="E11" s="44">
        <f>SUMIFS(
  '2026-27 Digital Records'!E:E,
  '2026-27 Digital Records'!$D:$D,A11,
  '2026-27 Digital Records'!$A:$A,"&gt;="&amp;DATE(2026,4,6),
  '2026-27 Digital Records'!$A:$A,"&lt;="&amp;DATE(2027,4,5)
)</f>
        <v/>
      </c>
    </row>
    <row r="12">
      <c r="A12" t="inlineStr">
        <is>
          <t>Repairs and maintenance costs</t>
        </is>
      </c>
      <c r="B12" s="44">
        <f>SUMIFS(
  '2026-27 Digital Records'!E:E,
  '2026-27 Digital Records'!$D:$D,A12,
  '2026-27 Digital Records'!$A:$A,"&gt;="&amp;DATE(2026,4,6),
  '2026-27 Digital Records'!$A:$A,"&lt;="&amp;DATE(2026,7,5)
)</f>
        <v/>
      </c>
      <c r="C12" s="44">
        <f>SUMIFS(
  '2026-27 Digital Records'!E:E,
  '2026-27 Digital Records'!$D:$D,A12,
  '2026-27 Digital Records'!$A:$A,"&gt;="&amp;DATE(2026,4,6),
  '2026-27 Digital Records'!$A:$A,"&lt;="&amp;DATE(2026,10,5)
)</f>
        <v/>
      </c>
      <c r="D12" s="44">
        <f>SUMIFS(
  '2026-27 Digital Records'!E:E,
  '2026-27 Digital Records'!$D:$D,A12,
  '2026-27 Digital Records'!$A:$A,"&gt;="&amp;DATE(2026,4,6),
  '2026-27 Digital Records'!$A:$A,"&lt;="&amp;DATE(2027,1,5)
)</f>
        <v/>
      </c>
      <c r="E12" s="44">
        <f>SUMIFS(
  '2026-27 Digital Records'!E:E,
  '2026-27 Digital Records'!$D:$D,A12,
  '2026-27 Digital Records'!$A:$A,"&gt;="&amp;DATE(2026,4,6),
  '2026-27 Digital Records'!$A:$A,"&lt;="&amp;DATE(2027,4,5)
)</f>
        <v/>
      </c>
    </row>
    <row r="13">
      <c r="A13" t="inlineStr">
        <is>
          <t>Office, stationery and admin costs</t>
        </is>
      </c>
      <c r="B13" s="44">
        <f>SUMIFS(
  '2026-27 Digital Records'!E:E,
  '2026-27 Digital Records'!$D:$D,A13,
  '2026-27 Digital Records'!$A:$A,"&gt;="&amp;DATE(2026,4,6),
  '2026-27 Digital Records'!$A:$A,"&lt;="&amp;DATE(2026,7,5)
)</f>
        <v/>
      </c>
      <c r="C13" s="44">
        <f>SUMIFS(
  '2026-27 Digital Records'!E:E,
  '2026-27 Digital Records'!$D:$D,A13,
  '2026-27 Digital Records'!$A:$A,"&gt;="&amp;DATE(2026,4,6),
  '2026-27 Digital Records'!$A:$A,"&lt;="&amp;DATE(2026,10,5)
)</f>
        <v/>
      </c>
      <c r="D13" s="44">
        <f>SUMIFS(
  '2026-27 Digital Records'!E:E,
  '2026-27 Digital Records'!$D:$D,A13,
  '2026-27 Digital Records'!$A:$A,"&gt;="&amp;DATE(2026,4,6),
  '2026-27 Digital Records'!$A:$A,"&lt;="&amp;DATE(2027,1,5)
)</f>
        <v/>
      </c>
      <c r="E13" s="44">
        <f>SUMIFS(
  '2026-27 Digital Records'!E:E,
  '2026-27 Digital Records'!$D:$D,A13,
  '2026-27 Digital Records'!$A:$A,"&gt;="&amp;DATE(2026,4,6),
  '2026-27 Digital Records'!$A:$A,"&lt;="&amp;DATE(2027,4,5)
)</f>
        <v/>
      </c>
    </row>
    <row r="14">
      <c r="A14" t="inlineStr">
        <is>
          <t>Advertising and marketing</t>
        </is>
      </c>
      <c r="B14" s="44">
        <f>SUMIFS(
  '2026-27 Digital Records'!E:E,
  '2026-27 Digital Records'!$D:$D,A14,
  '2026-27 Digital Records'!$A:$A,"&gt;="&amp;DATE(2026,4,6),
  '2026-27 Digital Records'!$A:$A,"&lt;="&amp;DATE(2026,7,5)
)</f>
        <v/>
      </c>
      <c r="C14" s="44">
        <f>SUMIFS(
  '2026-27 Digital Records'!E:E,
  '2026-27 Digital Records'!$D:$D,A14,
  '2026-27 Digital Records'!$A:$A,"&gt;="&amp;DATE(2026,4,6),
  '2026-27 Digital Records'!$A:$A,"&lt;="&amp;DATE(2026,10,5)
)</f>
        <v/>
      </c>
      <c r="D14" s="44">
        <f>SUMIFS(
  '2026-27 Digital Records'!E:E,
  '2026-27 Digital Records'!$D:$D,A14,
  '2026-27 Digital Records'!$A:$A,"&gt;="&amp;DATE(2026,4,6),
  '2026-27 Digital Records'!$A:$A,"&lt;="&amp;DATE(2027,1,5)
)</f>
        <v/>
      </c>
      <c r="E14" s="44">
        <f>SUMIFS(
  '2026-27 Digital Records'!E:E,
  '2026-27 Digital Records'!$D:$D,A14,
  '2026-27 Digital Records'!$A:$A,"&gt;="&amp;DATE(2026,4,6),
  '2026-27 Digital Records'!$A:$A,"&lt;="&amp;DATE(2027,4,5)
)</f>
        <v/>
      </c>
    </row>
    <row r="15">
      <c r="A15" t="inlineStr">
        <is>
          <t>Business entertainment</t>
        </is>
      </c>
      <c r="B15" s="44">
        <f>SUMIFS(
  '2026-27 Digital Records'!E:E,
  '2026-27 Digital Records'!$D:$D,A15,
  '2026-27 Digital Records'!$A:$A,"&gt;="&amp;DATE(2026,4,6),
  '2026-27 Digital Records'!$A:$A,"&lt;="&amp;DATE(2026,7,5)
)</f>
        <v/>
      </c>
      <c r="C15" s="44">
        <f>SUMIFS(
  '2026-27 Digital Records'!E:E,
  '2026-27 Digital Records'!$D:$D,A15,
  '2026-27 Digital Records'!$A:$A,"&gt;="&amp;DATE(2026,4,6),
  '2026-27 Digital Records'!$A:$A,"&lt;="&amp;DATE(2026,10,5)
)</f>
        <v/>
      </c>
      <c r="D15" s="44">
        <f>SUMIFS(
  '2026-27 Digital Records'!E:E,
  '2026-27 Digital Records'!$D:$D,A15,
  '2026-27 Digital Records'!$A:$A,"&gt;="&amp;DATE(2026,4,6),
  '2026-27 Digital Records'!$A:$A,"&lt;="&amp;DATE(2027,1,5)
)</f>
        <v/>
      </c>
      <c r="E15" s="44">
        <f>SUMIFS(
  '2026-27 Digital Records'!E:E,
  '2026-27 Digital Records'!$D:$D,A15,
  '2026-27 Digital Records'!$A:$A,"&gt;="&amp;DATE(2026,4,6),
  '2026-27 Digital Records'!$A:$A,"&lt;="&amp;DATE(2027,4,5)
)</f>
        <v/>
      </c>
    </row>
    <row r="16">
      <c r="A16" t="inlineStr">
        <is>
          <t>Interest on bank and other loans</t>
        </is>
      </c>
      <c r="B16" s="44">
        <f>SUMIFS(
  '2026-27 Digital Records'!E:E,
  '2026-27 Digital Records'!$D:$D,A16,
  '2026-27 Digital Records'!$A:$A,"&gt;="&amp;DATE(2026,4,6),
  '2026-27 Digital Records'!$A:$A,"&lt;="&amp;DATE(2026,7,5)
)</f>
        <v/>
      </c>
      <c r="C16" s="44">
        <f>SUMIFS(
  '2026-27 Digital Records'!E:E,
  '2026-27 Digital Records'!$D:$D,A16,
  '2026-27 Digital Records'!$A:$A,"&gt;="&amp;DATE(2026,4,6),
  '2026-27 Digital Records'!$A:$A,"&lt;="&amp;DATE(2026,10,5)
)</f>
        <v/>
      </c>
      <c r="D16" s="44">
        <f>SUMIFS(
  '2026-27 Digital Records'!E:E,
  '2026-27 Digital Records'!$D:$D,A16,
  '2026-27 Digital Records'!$A:$A,"&gt;="&amp;DATE(2026,4,6),
  '2026-27 Digital Records'!$A:$A,"&lt;="&amp;DATE(2027,1,5)
)</f>
        <v/>
      </c>
      <c r="E16" s="44">
        <f>SUMIFS(
  '2026-27 Digital Records'!E:E,
  '2026-27 Digital Records'!$D:$D,A16,
  '2026-27 Digital Records'!$A:$A,"&gt;="&amp;DATE(2026,4,6),
  '2026-27 Digital Records'!$A:$A,"&lt;="&amp;DATE(2027,4,5)
)</f>
        <v/>
      </c>
    </row>
    <row r="17">
      <c r="A17" t="inlineStr">
        <is>
          <t>Finance charges</t>
        </is>
      </c>
      <c r="B17" s="44">
        <f>SUMIFS(
  '2026-27 Digital Records'!E:E,
  '2026-27 Digital Records'!$D:$D,A17,
  '2026-27 Digital Records'!$A:$A,"&gt;="&amp;DATE(2026,4,6),
  '2026-27 Digital Records'!$A:$A,"&lt;="&amp;DATE(2026,7,5)
)</f>
        <v/>
      </c>
      <c r="C17" s="44">
        <f>SUMIFS(
  '2026-27 Digital Records'!E:E,
  '2026-27 Digital Records'!$D:$D,A17,
  '2026-27 Digital Records'!$A:$A,"&gt;="&amp;DATE(2026,4,6),
  '2026-27 Digital Records'!$A:$A,"&lt;="&amp;DATE(2026,10,5)
)</f>
        <v/>
      </c>
      <c r="D17" s="44">
        <f>SUMIFS(
  '2026-27 Digital Records'!E:E,
  '2026-27 Digital Records'!$D:$D,A17,
  '2026-27 Digital Records'!$A:$A,"&gt;="&amp;DATE(2026,4,6),
  '2026-27 Digital Records'!$A:$A,"&lt;="&amp;DATE(2027,1,5)
)</f>
        <v/>
      </c>
      <c r="E17" s="44">
        <f>SUMIFS(
  '2026-27 Digital Records'!E:E,
  '2026-27 Digital Records'!$D:$D,A17,
  '2026-27 Digital Records'!$A:$A,"&gt;="&amp;DATE(2026,4,6),
  '2026-27 Digital Records'!$A:$A,"&lt;="&amp;DATE(2027,4,5)
)</f>
        <v/>
      </c>
    </row>
    <row r="18">
      <c r="A18" t="inlineStr">
        <is>
          <t>Bad debts written off</t>
        </is>
      </c>
      <c r="B18" s="44">
        <f>SUMIFS(
  '2026-27 Digital Records'!E:E,
  '2026-27 Digital Records'!$D:$D,A18,
  '2026-27 Digital Records'!$A:$A,"&gt;="&amp;DATE(2026,4,6),
  '2026-27 Digital Records'!$A:$A,"&lt;="&amp;DATE(2026,7,5)
)</f>
        <v/>
      </c>
      <c r="C18" s="44">
        <f>SUMIFS(
  '2026-27 Digital Records'!E:E,
  '2026-27 Digital Records'!$D:$D,A18,
  '2026-27 Digital Records'!$A:$A,"&gt;="&amp;DATE(2026,4,6),
  '2026-27 Digital Records'!$A:$A,"&lt;="&amp;DATE(2026,10,5)
)</f>
        <v/>
      </c>
      <c r="D18" s="44">
        <f>SUMIFS(
  '2026-27 Digital Records'!E:E,
  '2026-27 Digital Records'!$D:$D,A18,
  '2026-27 Digital Records'!$A:$A,"&gt;="&amp;DATE(2026,4,6),
  '2026-27 Digital Records'!$A:$A,"&lt;="&amp;DATE(2027,1,5)
)</f>
        <v/>
      </c>
      <c r="E18" s="44">
        <f>SUMIFS(
  '2026-27 Digital Records'!E:E,
  '2026-27 Digital Records'!$D:$D,A18,
  '2026-27 Digital Records'!$A:$A,"&gt;="&amp;DATE(2026,4,6),
  '2026-27 Digital Records'!$A:$A,"&lt;="&amp;DATE(2027,4,5)
)</f>
        <v/>
      </c>
    </row>
    <row r="19">
      <c r="A19" t="inlineStr">
        <is>
          <t>Professional fees</t>
        </is>
      </c>
      <c r="B19" s="44">
        <f>SUMIFS(
  '2026-27 Digital Records'!E:E,
  '2026-27 Digital Records'!$D:$D,A19,
  '2026-27 Digital Records'!$A:$A,"&gt;="&amp;DATE(2026,4,6),
  '2026-27 Digital Records'!$A:$A,"&lt;="&amp;DATE(2026,7,5)
)</f>
        <v/>
      </c>
      <c r="C19" s="44">
        <f>SUMIFS(
  '2026-27 Digital Records'!E:E,
  '2026-27 Digital Records'!$D:$D,A19,
  '2026-27 Digital Records'!$A:$A,"&gt;="&amp;DATE(2026,4,6),
  '2026-27 Digital Records'!$A:$A,"&lt;="&amp;DATE(2026,10,5)
)</f>
        <v/>
      </c>
      <c r="D19" s="44">
        <f>SUMIFS(
  '2026-27 Digital Records'!E:E,
  '2026-27 Digital Records'!$D:$D,A19,
  '2026-27 Digital Records'!$A:$A,"&gt;="&amp;DATE(2026,4,6),
  '2026-27 Digital Records'!$A:$A,"&lt;="&amp;DATE(2027,1,5)
)</f>
        <v/>
      </c>
      <c r="E19" s="44">
        <f>SUMIFS(
  '2026-27 Digital Records'!E:E,
  '2026-27 Digital Records'!$D:$D,A19,
  '2026-27 Digital Records'!$A:$A,"&gt;="&amp;DATE(2026,4,6),
  '2026-27 Digital Records'!$A:$A,"&lt;="&amp;DATE(2027,4,5)
)</f>
        <v/>
      </c>
    </row>
    <row r="20">
      <c r="A20" t="inlineStr">
        <is>
          <t>Depreciation</t>
        </is>
      </c>
      <c r="B20" s="44">
        <f>SUMIFS(
  '2026-27 Digital Records'!E:E,
  '2026-27 Digital Records'!$D:$D,A20,
  '2026-27 Digital Records'!$A:$A,"&gt;="&amp;DATE(2026,4,6),
  '2026-27 Digital Records'!$A:$A,"&lt;="&amp;DATE(2026,7,5)
)</f>
        <v/>
      </c>
      <c r="C20" s="44">
        <f>SUMIFS(
  '2026-27 Digital Records'!E:E,
  '2026-27 Digital Records'!$D:$D,A20,
  '2026-27 Digital Records'!$A:$A,"&gt;="&amp;DATE(2026,4,6),
  '2026-27 Digital Records'!$A:$A,"&lt;="&amp;DATE(2026,10,5)
)</f>
        <v/>
      </c>
      <c r="D20" s="44">
        <f>SUMIFS(
  '2026-27 Digital Records'!E:E,
  '2026-27 Digital Records'!$D:$D,A20,
  '2026-27 Digital Records'!$A:$A,"&gt;="&amp;DATE(2026,4,6),
  '2026-27 Digital Records'!$A:$A,"&lt;="&amp;DATE(2027,1,5)
)</f>
        <v/>
      </c>
      <c r="E20" s="44">
        <f>SUMIFS(
  '2026-27 Digital Records'!E:E,
  '2026-27 Digital Records'!$D:$D,A20,
  '2026-27 Digital Records'!$A:$A,"&gt;="&amp;DATE(2026,4,6),
  '2026-27 Digital Records'!$A:$A,"&lt;="&amp;DATE(2027,4,5)
)</f>
        <v/>
      </c>
    </row>
    <row r="21">
      <c r="A21" t="inlineStr">
        <is>
          <t>Other business expenses</t>
        </is>
      </c>
      <c r="B21" s="44">
        <f>SUMIFS(
  '2026-27 Digital Records'!E:E,
  '2026-27 Digital Records'!$D:$D,A21,
  '2026-27 Digital Records'!$A:$A,"&gt;="&amp;DATE(2026,4,6),
  '2026-27 Digital Records'!$A:$A,"&lt;="&amp;DATE(2026,7,5)
)</f>
        <v/>
      </c>
      <c r="C21" s="44">
        <f>SUMIFS(
  '2026-27 Digital Records'!E:E,
  '2026-27 Digital Records'!$D:$D,A21,
  '2026-27 Digital Records'!$A:$A,"&gt;="&amp;DATE(2026,4,6),
  '2026-27 Digital Records'!$A:$A,"&lt;="&amp;DATE(2026,10,5)
)</f>
        <v/>
      </c>
      <c r="D21" s="44">
        <f>SUMIFS(
  '2026-27 Digital Records'!E:E,
  '2026-27 Digital Records'!$D:$D,A21,
  '2026-27 Digital Records'!$A:$A,"&gt;="&amp;DATE(2026,4,6),
  '2026-27 Digital Records'!$A:$A,"&lt;="&amp;DATE(2027,1,5)
)</f>
        <v/>
      </c>
      <c r="E21" s="44">
        <f>SUMIFS(
  '2026-27 Digital Records'!E:E,
  '2026-27 Digital Records'!$D:$D,A21,
  '2026-27 Digital Records'!$A:$A,"&gt;="&amp;DATE(2026,4,6),
  '2026-27 Digital Records'!$A:$A,"&lt;="&amp;DATE(2027,4,5)
)</f>
        <v/>
      </c>
    </row>
    <row r="22">
      <c r="A22" s="3" t="n"/>
      <c r="B22" s="44" t="n"/>
      <c r="C22" s="44" t="n"/>
      <c r="D22" s="44" t="n"/>
      <c r="E22" s="44" t="n"/>
    </row>
    <row r="23" ht="17" customHeight="1" thickBot="1">
      <c r="A23" t="inlineStr">
        <is>
          <t>Total expenses</t>
        </is>
      </c>
      <c r="B23" s="45">
        <f>SUMIFS(
  '2026-27 Digital Records'!E:E,
  '2026-27 Digital Records'!$C:$C,"Expense",
  '2026-27 Digital Records'!$A:$A,"&gt;="&amp;DATE(2026,4,6),
  '2026-27 Digital Records'!$A:$A,"&lt;="&amp;DATE(2026,7,5)
)</f>
        <v/>
      </c>
      <c r="C23" s="45">
        <f>SUMIFS(
  '2026-27 Digital Records'!E:E,
  '2026-27 Digital Records'!$C:$C,"Expense",
  '2026-27 Digital Records'!$A:$A,"&gt;="&amp;DATE(2026,4,6),
  '2026-27 Digital Records'!$A:$A,"&lt;="&amp;DATE(2026,10,5)
)</f>
        <v/>
      </c>
      <c r="D23" s="45">
        <f>SUMIFS(
  '2026-27 Digital Records'!E:E,
  '2026-27 Digital Records'!$C:$C,"Expense",
  '2026-27 Digital Records'!$A:$A,"&gt;="&amp;DATE(2026,4,6),
  '2026-27 Digital Records'!$A:$A,"&lt;="&amp;DATE(2027,1,5)
)</f>
        <v/>
      </c>
      <c r="E23" s="45">
        <f>SUMIFS(
  '2026-27 Digital Records'!E:E,
  '2026-27 Digital Records'!$C:$C,"Expense",
  '2026-27 Digital Records'!$A:$A,"&gt;="&amp;DATE(2026,4,6),
  '2026-27 Digital Records'!$A:$A,"&lt;="&amp;DATE(2027,4,5)
)</f>
        <v/>
      </c>
    </row>
    <row r="24" ht="17" customHeight="1" thickTop="1"/>
    <row r="25">
      <c r="A25" t="inlineStr">
        <is>
          <t>Profit</t>
        </is>
      </c>
      <c r="B25" s="44">
        <f>B3-B23</f>
        <v/>
      </c>
      <c r="C25" s="44">
        <f>C3-C23</f>
        <v/>
      </c>
      <c r="D25" s="44">
        <f>D3-D23</f>
        <v/>
      </c>
      <c r="E25" s="44">
        <f>E3-E23</f>
        <v/>
      </c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3"/>
  <sheetViews>
    <sheetView tabSelected="1" zoomScaleNormal="100" workbookViewId="0">
      <pane ySplit="1" topLeftCell="A2" activePane="bottomLeft" state="frozen"/>
      <selection pane="bottomLeft" activeCell="D31" sqref="D31"/>
    </sheetView>
  </sheetViews>
  <sheetFormatPr baseColWidth="10" defaultRowHeight="16"/>
  <cols>
    <col width="10.5" bestFit="1" customWidth="1" min="1" max="1"/>
    <col width="43" customWidth="1" min="2" max="2"/>
    <col width="18.5" bestFit="1" customWidth="1" min="3" max="3"/>
    <col width="37" bestFit="1" customWidth="1" style="7" min="4" max="4"/>
    <col width="14.6640625" customWidth="1" style="44" min="5" max="5"/>
  </cols>
  <sheetData>
    <row r="1" customFormat="1" s="3">
      <c r="A1" s="3" t="inlineStr">
        <is>
          <t>Date</t>
        </is>
      </c>
      <c r="B1" s="3" t="inlineStr">
        <is>
          <t>Description</t>
        </is>
      </c>
      <c r="C1" s="2" t="inlineStr">
        <is>
          <t>Type</t>
        </is>
      </c>
      <c r="D1" s="3" t="inlineStr">
        <is>
          <t>Category</t>
        </is>
      </c>
      <c r="E1" s="46" t="inlineStr">
        <is>
          <t>Amount (£)</t>
        </is>
      </c>
    </row>
    <row r="2">
      <c r="A2" s="1" t="n">
        <v>46118</v>
      </c>
      <c r="B2" t="inlineStr">
        <is>
          <t>Mobile phone bill</t>
        </is>
      </c>
      <c r="C2" t="inlineStr">
        <is>
          <t>Expense</t>
        </is>
      </c>
      <c r="D2" s="7" t="inlineStr">
        <is>
          <t>Office, stationery and admin costs</t>
        </is>
      </c>
      <c r="E2" s="44" t="n">
        <v>28</v>
      </c>
    </row>
    <row r="3">
      <c r="A3" s="1" t="n">
        <v>46119</v>
      </c>
      <c r="B3" t="inlineStr">
        <is>
          <t>Facebook ads</t>
        </is>
      </c>
      <c r="C3" t="inlineStr">
        <is>
          <t>Expense</t>
        </is>
      </c>
      <c r="D3" s="7" t="inlineStr">
        <is>
          <t>Advertising and marketing</t>
        </is>
      </c>
      <c r="E3" s="44" t="n">
        <v>40</v>
      </c>
    </row>
    <row r="4">
      <c r="A4" s="1" t="n">
        <v>46121</v>
      </c>
      <c r="B4" t="inlineStr">
        <is>
          <t>Fuel – van</t>
        </is>
      </c>
      <c r="C4" t="inlineStr">
        <is>
          <t>Expense</t>
        </is>
      </c>
      <c r="D4" s="7" t="inlineStr">
        <is>
          <t>Car, van, travel expenses</t>
        </is>
      </c>
      <c r="E4" s="44" t="n">
        <v>65.40000000000001</v>
      </c>
    </row>
    <row r="5">
      <c r="A5" s="1" t="n">
        <v>46122</v>
      </c>
      <c r="B5" t="inlineStr">
        <is>
          <t>Lawn mowing – Smith (monthly visit)</t>
        </is>
      </c>
      <c r="C5" t="inlineStr">
        <is>
          <t>Income</t>
        </is>
      </c>
      <c r="D5" s="7" t="inlineStr">
        <is>
          <t>Turnover</t>
        </is>
      </c>
      <c r="E5" s="44" t="n">
        <v>45</v>
      </c>
    </row>
    <row r="6">
      <c r="A6" s="1" t="n">
        <v>46123</v>
      </c>
      <c r="B6" t="inlineStr">
        <is>
          <t>Compost &amp; topsoil</t>
        </is>
      </c>
      <c r="C6" t="inlineStr">
        <is>
          <t>Expense</t>
        </is>
      </c>
      <c r="D6" s="7" t="inlineStr">
        <is>
          <t>Cost of goods</t>
        </is>
      </c>
      <c r="E6" s="44" t="n">
        <v>54.99</v>
      </c>
    </row>
    <row r="7">
      <c r="A7" s="1" t="n">
        <v>46154</v>
      </c>
      <c r="B7" t="inlineStr">
        <is>
          <t>Hedge trimming – Jones</t>
        </is>
      </c>
      <c r="C7" t="inlineStr">
        <is>
          <t>Income</t>
        </is>
      </c>
      <c r="D7" s="7" t="inlineStr">
        <is>
          <t>Turnover</t>
        </is>
      </c>
      <c r="E7" s="44" t="n">
        <v>80</v>
      </c>
    </row>
    <row r="8">
      <c r="A8" s="1" t="n">
        <v>46156</v>
      </c>
      <c r="B8" t="inlineStr">
        <is>
          <t>Replacement strimmer head</t>
        </is>
      </c>
      <c r="C8" t="inlineStr">
        <is>
          <t>Expense</t>
        </is>
      </c>
      <c r="D8" s="7" t="inlineStr">
        <is>
          <t>Repairs and maintenance costs</t>
        </is>
      </c>
      <c r="E8" s="44" t="n">
        <v>18.5</v>
      </c>
    </row>
    <row r="9">
      <c r="A9" s="1" t="n">
        <v>46157</v>
      </c>
      <c r="B9" t="inlineStr">
        <is>
          <t>Accounting software</t>
        </is>
      </c>
      <c r="C9" t="inlineStr">
        <is>
          <t>Expense</t>
        </is>
      </c>
      <c r="D9" s="7" t="inlineStr">
        <is>
          <t>Office, stationery and admin costs</t>
        </is>
      </c>
      <c r="E9" s="44" t="n">
        <v>12</v>
      </c>
    </row>
    <row r="10">
      <c r="A10" s="1" t="n">
        <v>46158</v>
      </c>
      <c r="B10" t="inlineStr">
        <is>
          <t>Van wash</t>
        </is>
      </c>
      <c r="C10" t="inlineStr">
        <is>
          <t>Expense</t>
        </is>
      </c>
      <c r="D10" s="7" t="inlineStr">
        <is>
          <t>Car, van, travel expenses</t>
        </is>
      </c>
      <c r="E10" s="44" t="n">
        <v>8</v>
      </c>
    </row>
    <row r="11">
      <c r="A11" s="1" t="n">
        <v>46191</v>
      </c>
      <c r="B11" t="inlineStr">
        <is>
          <t>Garden clearance – Patel</t>
        </is>
      </c>
      <c r="C11" t="inlineStr">
        <is>
          <t>Income</t>
        </is>
      </c>
      <c r="D11" s="7" t="inlineStr">
        <is>
          <t>Turnover</t>
        </is>
      </c>
      <c r="E11" s="44" t="n">
        <v>2000</v>
      </c>
    </row>
    <row r="12">
      <c r="A12" s="1" t="n">
        <v>46192</v>
      </c>
      <c r="B12" t="inlineStr">
        <is>
          <t>Casual labourer – day rate</t>
        </is>
      </c>
      <c r="C12" t="inlineStr">
        <is>
          <t>Expense</t>
        </is>
      </c>
      <c r="D12" s="7" t="inlineStr">
        <is>
          <t>Wages and staff costs</t>
        </is>
      </c>
      <c r="E12" s="44" t="n">
        <v>400</v>
      </c>
    </row>
    <row r="13">
      <c r="A13" s="1" t="n">
        <v>46193</v>
      </c>
      <c r="B13" t="inlineStr">
        <is>
          <t>Garden plants for client job</t>
        </is>
      </c>
      <c r="C13" t="inlineStr">
        <is>
          <t>Expense</t>
        </is>
      </c>
      <c r="D13" s="7" t="inlineStr">
        <is>
          <t>Cost of goods</t>
        </is>
      </c>
      <c r="E13" s="44" t="n">
        <v>125</v>
      </c>
    </row>
    <row r="14">
      <c r="A14" s="1" t="n">
        <v>46194</v>
      </c>
      <c r="B14" t="inlineStr">
        <is>
          <t>Business cards printing</t>
        </is>
      </c>
      <c r="C14" t="inlineStr">
        <is>
          <t>Expense</t>
        </is>
      </c>
      <c r="D14" s="7" t="inlineStr">
        <is>
          <t>Advertising and marketing</t>
        </is>
      </c>
      <c r="E14" s="44" t="n">
        <v>25</v>
      </c>
    </row>
    <row r="15">
      <c r="A15" s="1" t="n">
        <v>46195</v>
      </c>
      <c r="B15" t="inlineStr">
        <is>
          <t>Van insurance (monthly)</t>
        </is>
      </c>
      <c r="C15" t="inlineStr">
        <is>
          <t>Expense</t>
        </is>
      </c>
      <c r="D15" s="7" t="inlineStr">
        <is>
          <t>Car, van, travel expenses</t>
        </is>
      </c>
      <c r="E15" s="44" t="n">
        <v>72</v>
      </c>
    </row>
    <row r="16">
      <c r="A16" s="1" t="n">
        <v>46198</v>
      </c>
      <c r="B16" t="inlineStr">
        <is>
          <t>Landscaping deposit – new patio</t>
        </is>
      </c>
      <c r="C16" t="inlineStr">
        <is>
          <t>Income</t>
        </is>
      </c>
      <c r="D16" s="7" t="inlineStr">
        <is>
          <t>Turnover</t>
        </is>
      </c>
      <c r="E16" s="44" t="n">
        <v>500</v>
      </c>
    </row>
    <row r="17">
      <c r="A17" s="1" t="n">
        <v>46200</v>
      </c>
      <c r="B17" t="inlineStr">
        <is>
          <t>Subcontract landscaper</t>
        </is>
      </c>
      <c r="C17" t="inlineStr">
        <is>
          <t>Expense</t>
        </is>
      </c>
      <c r="D17" s="7" t="inlineStr">
        <is>
          <t>Payments to subcontractors</t>
        </is>
      </c>
      <c r="E17" s="44" t="n">
        <v>200</v>
      </c>
    </row>
    <row r="18">
      <c r="A18" s="1" t="n">
        <v>46201</v>
      </c>
      <c r="B18" t="inlineStr">
        <is>
          <t>Safety gloves &amp; goggles</t>
        </is>
      </c>
      <c r="C18" t="inlineStr">
        <is>
          <t>Expense</t>
        </is>
      </c>
      <c r="D18" s="7" t="inlineStr">
        <is>
          <t>Other business expenses</t>
        </is>
      </c>
      <c r="E18" s="44" t="n">
        <v>22.3</v>
      </c>
    </row>
    <row r="19">
      <c r="A19" s="1" t="n">
        <v>46203</v>
      </c>
      <c r="B19" t="inlineStr">
        <is>
          <t>Regular maintenance contract – April</t>
        </is>
      </c>
      <c r="C19" t="inlineStr">
        <is>
          <t>Income</t>
        </is>
      </c>
      <c r="D19" s="7" t="inlineStr">
        <is>
          <t>Turnover</t>
        </is>
      </c>
      <c r="E19" s="44" t="n">
        <v>300</v>
      </c>
    </row>
    <row r="20">
      <c r="A20" s="1" t="n">
        <v>46203</v>
      </c>
      <c r="B20" t="inlineStr">
        <is>
          <t>Accountant – quarterly review</t>
        </is>
      </c>
      <c r="C20" t="inlineStr">
        <is>
          <t>Expense</t>
        </is>
      </c>
      <c r="D20" s="7" t="inlineStr">
        <is>
          <t>Professional fees</t>
        </is>
      </c>
      <c r="E20" s="44" t="n">
        <v>150</v>
      </c>
    </row>
    <row r="21">
      <c r="A21" s="1" t="n">
        <v>46208</v>
      </c>
      <c r="B21" t="inlineStr">
        <is>
          <t>Weekly garden maintenance – portfolio (July)</t>
        </is>
      </c>
      <c r="C21" t="inlineStr">
        <is>
          <t>Income</t>
        </is>
      </c>
      <c r="D21" s="7" t="inlineStr">
        <is>
          <t>Turnover</t>
        </is>
      </c>
      <c r="E21" s="44" t="n">
        <v>1200</v>
      </c>
    </row>
    <row r="22">
      <c r="A22" s="1" t="n">
        <v>46211</v>
      </c>
      <c r="B22" t="inlineStr">
        <is>
          <t>Fuel – van</t>
        </is>
      </c>
      <c r="C22" t="inlineStr">
        <is>
          <t>Expense</t>
        </is>
      </c>
      <c r="D22" s="7" t="inlineStr">
        <is>
          <t>Car, van, travel expenses</t>
        </is>
      </c>
      <c r="E22" s="44" t="n">
        <v>78.59999999999999</v>
      </c>
    </row>
    <row r="23">
      <c r="A23" s="1" t="n">
        <v>46215</v>
      </c>
      <c r="B23" t="inlineStr">
        <is>
          <t>Hedge reduction &amp; disposal</t>
        </is>
      </c>
      <c r="C23" t="inlineStr">
        <is>
          <t>Income</t>
        </is>
      </c>
      <c r="D23" s="7" t="inlineStr">
        <is>
          <t>Turnover</t>
        </is>
      </c>
      <c r="E23" s="44" t="n">
        <v>950</v>
      </c>
    </row>
    <row r="24">
      <c r="A24" s="1" t="n">
        <v>46221</v>
      </c>
      <c r="B24" t="inlineStr">
        <is>
          <t>Turf &amp; soil delivery</t>
        </is>
      </c>
      <c r="C24" t="inlineStr">
        <is>
          <t>Expense</t>
        </is>
      </c>
      <c r="D24" s="7" t="inlineStr">
        <is>
          <t>Cost of goods</t>
        </is>
      </c>
      <c r="E24" s="44" t="n">
        <v>420</v>
      </c>
    </row>
    <row r="25">
      <c r="A25" s="1" t="n">
        <v>46228</v>
      </c>
      <c r="B25" t="inlineStr">
        <is>
          <t>Patio installation – stage payment</t>
        </is>
      </c>
      <c r="C25" t="inlineStr">
        <is>
          <t>Income</t>
        </is>
      </c>
      <c r="D25" s="7" t="inlineStr">
        <is>
          <t>Turnover</t>
        </is>
      </c>
      <c r="E25" s="44" t="n">
        <v>4800</v>
      </c>
    </row>
    <row r="26">
      <c r="A26" s="1" t="n">
        <v>46233</v>
      </c>
      <c r="B26" t="inlineStr">
        <is>
          <t>Public liability insurance (monthly)</t>
        </is>
      </c>
      <c r="C26" t="inlineStr">
        <is>
          <t>Expense</t>
        </is>
      </c>
      <c r="D26" s="7" t="inlineStr">
        <is>
          <t>Other business expenses</t>
        </is>
      </c>
      <c r="E26" s="44" t="n">
        <v>72</v>
      </c>
    </row>
    <row r="27">
      <c r="A27" s="1" t="n">
        <v>46239</v>
      </c>
      <c r="B27" t="inlineStr">
        <is>
          <t>Weekly garden maintenance – portfolio (Aug)</t>
        </is>
      </c>
      <c r="C27" t="inlineStr">
        <is>
          <t>Income</t>
        </is>
      </c>
      <c r="D27" s="7" t="inlineStr">
        <is>
          <t>Turnover</t>
        </is>
      </c>
      <c r="E27" s="44" t="n">
        <v>1200</v>
      </c>
    </row>
    <row r="28">
      <c r="A28" s="1" t="n">
        <v>46244</v>
      </c>
      <c r="B28" t="inlineStr">
        <is>
          <t>Fuel – van</t>
        </is>
      </c>
      <c r="C28" t="inlineStr">
        <is>
          <t>Expense</t>
        </is>
      </c>
      <c r="D28" s="7" t="inlineStr">
        <is>
          <t>Car, van, travel expenses</t>
        </is>
      </c>
      <c r="E28" s="44" t="n">
        <v>82.40000000000001</v>
      </c>
    </row>
    <row r="29">
      <c r="A29" s="1" t="n">
        <v>46249</v>
      </c>
      <c r="B29" t="inlineStr">
        <is>
          <t>Tree pruning – residential</t>
        </is>
      </c>
      <c r="C29" t="inlineStr">
        <is>
          <t>Income</t>
        </is>
      </c>
      <c r="D29" s="7" t="inlineStr">
        <is>
          <t>Turnover</t>
        </is>
      </c>
      <c r="E29" s="44" t="n">
        <v>1350</v>
      </c>
    </row>
    <row r="30">
      <c r="A30" s="1" t="n">
        <v>46256</v>
      </c>
      <c r="B30" t="inlineStr">
        <is>
          <t>Seasonal plants &amp; mulch</t>
        </is>
      </c>
      <c r="C30" t="inlineStr">
        <is>
          <t>Expense</t>
        </is>
      </c>
      <c r="D30" s="7" t="inlineStr">
        <is>
          <t>Cost of goods</t>
        </is>
      </c>
      <c r="E30" s="44" t="n">
        <v>310</v>
      </c>
    </row>
    <row r="31">
      <c r="A31" s="1" t="n">
        <v>46264</v>
      </c>
      <c r="B31" t="inlineStr">
        <is>
          <t>Lawn renovation project</t>
        </is>
      </c>
      <c r="C31" t="inlineStr">
        <is>
          <t>Income</t>
        </is>
      </c>
      <c r="D31" s="7" t="inlineStr">
        <is>
          <t>Turnover</t>
        </is>
      </c>
      <c r="E31" s="44" t="n">
        <v>3600</v>
      </c>
    </row>
    <row r="32">
      <c r="A32" s="1" t="n">
        <v>46270</v>
      </c>
      <c r="B32" t="inlineStr">
        <is>
          <t>Weekly garden maintenance – portfolio (Sep)</t>
        </is>
      </c>
      <c r="C32" t="inlineStr">
        <is>
          <t>Income</t>
        </is>
      </c>
      <c r="D32" s="7" t="inlineStr">
        <is>
          <t>Turnover</t>
        </is>
      </c>
      <c r="E32" s="44" t="n">
        <v>1200</v>
      </c>
    </row>
    <row r="33">
      <c r="A33" s="1" t="n">
        <v>46277</v>
      </c>
      <c r="B33" t="inlineStr">
        <is>
          <t>Fuel – van</t>
        </is>
      </c>
      <c r="C33" t="inlineStr">
        <is>
          <t>Expense</t>
        </is>
      </c>
      <c r="D33" s="7" t="inlineStr">
        <is>
          <t>Car, van, travel expenses</t>
        </is>
      </c>
      <c r="E33" s="44" t="n">
        <v>79.90000000000001</v>
      </c>
    </row>
    <row r="34">
      <c r="A34" s="1" t="n">
        <v>46283</v>
      </c>
      <c r="B34" t="inlineStr">
        <is>
          <t>Garden redesign – phase 1</t>
        </is>
      </c>
      <c r="C34" t="inlineStr">
        <is>
          <t>Income</t>
        </is>
      </c>
      <c r="D34" s="7" t="inlineStr">
        <is>
          <t>Turnover</t>
        </is>
      </c>
      <c r="E34" s="44" t="n">
        <v>5500</v>
      </c>
    </row>
    <row r="35">
      <c r="A35" s="1" t="n">
        <v>46290</v>
      </c>
      <c r="B35" t="inlineStr">
        <is>
          <t>Subcontract labour (hard landscaping)</t>
        </is>
      </c>
      <c r="C35" t="inlineStr">
        <is>
          <t>Expense</t>
        </is>
      </c>
      <c r="D35" s="7" t="inlineStr">
        <is>
          <t>Payments to subcontractors</t>
        </is>
      </c>
      <c r="E35" s="44" t="n">
        <v>1200</v>
      </c>
    </row>
    <row r="36">
      <c r="A36" s="1" t="n">
        <v>46300</v>
      </c>
      <c r="B36" t="inlineStr">
        <is>
          <t>Weekly garden maintenance – portfolio (Oct)</t>
        </is>
      </c>
      <c r="C36" t="inlineStr">
        <is>
          <t>Income</t>
        </is>
      </c>
      <c r="D36" s="7" t="inlineStr">
        <is>
          <t>Turnover</t>
        </is>
      </c>
      <c r="E36" s="44" t="n">
        <v>1200</v>
      </c>
    </row>
    <row r="37">
      <c r="A37" s="1" t="n">
        <v>46305</v>
      </c>
      <c r="B37" t="inlineStr">
        <is>
          <t>Leaf clearance – multiple properties</t>
        </is>
      </c>
      <c r="C37" t="inlineStr">
        <is>
          <t>Income</t>
        </is>
      </c>
      <c r="D37" s="7" t="inlineStr">
        <is>
          <t>Turnover</t>
        </is>
      </c>
      <c r="E37" s="44" t="n">
        <v>1750</v>
      </c>
    </row>
    <row r="38">
      <c r="A38" s="1" t="n">
        <v>46313</v>
      </c>
      <c r="B38" t="inlineStr">
        <is>
          <t>Fuel – van</t>
        </is>
      </c>
      <c r="C38" t="inlineStr">
        <is>
          <t>Expense</t>
        </is>
      </c>
      <c r="D38" s="7" t="inlineStr">
        <is>
          <t>Car, van, travel expenses</t>
        </is>
      </c>
      <c r="E38" s="44" t="n">
        <v>76.3</v>
      </c>
    </row>
    <row r="39">
      <c r="A39" s="1" t="n">
        <v>46323</v>
      </c>
      <c r="B39" t="inlineStr">
        <is>
          <t>Autumn planting project</t>
        </is>
      </c>
      <c r="C39" t="inlineStr">
        <is>
          <t>Income</t>
        </is>
      </c>
      <c r="D39" s="7" t="inlineStr">
        <is>
          <t>Turnover</t>
        </is>
      </c>
      <c r="E39" s="44" t="n">
        <v>2900</v>
      </c>
    </row>
    <row r="40">
      <c r="A40" s="1" t="n">
        <v>46331</v>
      </c>
      <c r="B40" t="inlineStr">
        <is>
          <t>Weekly garden maintenance – portfolio (Nov)</t>
        </is>
      </c>
      <c r="C40" t="inlineStr">
        <is>
          <t>Income</t>
        </is>
      </c>
      <c r="D40" s="7" t="inlineStr">
        <is>
          <t>Turnover</t>
        </is>
      </c>
      <c r="E40" s="44" t="n">
        <v>1200</v>
      </c>
    </row>
    <row r="41">
      <c r="A41" s="1" t="n">
        <v>46338</v>
      </c>
      <c r="B41" t="inlineStr">
        <is>
          <t>Tool servicing &amp; blade sharpening</t>
        </is>
      </c>
      <c r="C41" t="inlineStr">
        <is>
          <t>Expense</t>
        </is>
      </c>
      <c r="D41" s="7" t="inlineStr">
        <is>
          <t>Repairs and maintenance costs</t>
        </is>
      </c>
      <c r="E41" s="44" t="n">
        <v>185</v>
      </c>
    </row>
    <row r="42">
      <c r="A42" s="1" t="n">
        <v>46346</v>
      </c>
      <c r="B42" t="inlineStr">
        <is>
          <t>Commercial grounds maintenance (monthly)</t>
        </is>
      </c>
      <c r="C42" t="inlineStr">
        <is>
          <t>Income</t>
        </is>
      </c>
      <c r="D42" s="7" t="inlineStr">
        <is>
          <t>Turnover</t>
        </is>
      </c>
      <c r="E42" s="44" t="n">
        <v>2400</v>
      </c>
    </row>
    <row r="43">
      <c r="A43" s="1" t="n">
        <v>46361</v>
      </c>
      <c r="B43" t="inlineStr">
        <is>
          <t>Weekly garden maintenance – portfolio (Dec)</t>
        </is>
      </c>
      <c r="C43" t="inlineStr">
        <is>
          <t>Income</t>
        </is>
      </c>
      <c r="D43" s="7" t="inlineStr">
        <is>
          <t>Turnover</t>
        </is>
      </c>
      <c r="E43" s="44" t="n">
        <v>1200</v>
      </c>
    </row>
    <row r="44">
      <c r="A44" s="1" t="n">
        <v>46366</v>
      </c>
      <c r="B44" t="inlineStr">
        <is>
          <t>Winter tidy &amp; pruning</t>
        </is>
      </c>
      <c r="C44" t="inlineStr">
        <is>
          <t>Income</t>
        </is>
      </c>
      <c r="D44" s="7" t="inlineStr">
        <is>
          <t>Turnover</t>
        </is>
      </c>
      <c r="E44" s="44" t="n">
        <v>1050</v>
      </c>
    </row>
    <row r="45">
      <c r="A45" s="1" t="n">
        <v>46374</v>
      </c>
      <c r="B45" t="inlineStr">
        <is>
          <t>Fuel – van</t>
        </is>
      </c>
      <c r="C45" t="inlineStr">
        <is>
          <t>Expense</t>
        </is>
      </c>
      <c r="D45" s="7" t="inlineStr">
        <is>
          <t>Car, van, travel expenses</t>
        </is>
      </c>
      <c r="E45" s="44" t="n">
        <v>70.8</v>
      </c>
    </row>
    <row r="46">
      <c r="A46" s="1" t="n">
        <v>46392</v>
      </c>
      <c r="B46" t="inlineStr">
        <is>
          <t>Weekly garden maintenance – portfolio (Jan)</t>
        </is>
      </c>
      <c r="C46" t="inlineStr">
        <is>
          <t>Income</t>
        </is>
      </c>
      <c r="D46" s="7" t="inlineStr">
        <is>
          <t>Turnover</t>
        </is>
      </c>
      <c r="E46" s="44" t="n">
        <v>1200</v>
      </c>
    </row>
    <row r="47">
      <c r="A47" s="1" t="n">
        <v>46402</v>
      </c>
      <c r="B47" t="inlineStr">
        <is>
          <t>Commercial contract – winter maintenance</t>
        </is>
      </c>
      <c r="C47" t="inlineStr">
        <is>
          <t>Income</t>
        </is>
      </c>
      <c r="D47" s="7" t="inlineStr">
        <is>
          <t>Turnover</t>
        </is>
      </c>
      <c r="E47" s="44" t="n">
        <v>3800</v>
      </c>
    </row>
    <row r="48">
      <c r="A48" s="1" t="n">
        <v>46412</v>
      </c>
      <c r="B48" t="inlineStr">
        <is>
          <t>Protective winter workwear</t>
        </is>
      </c>
      <c r="C48" t="inlineStr">
        <is>
          <t>Expense</t>
        </is>
      </c>
      <c r="D48" s="7" t="inlineStr">
        <is>
          <t>Other business expenses</t>
        </is>
      </c>
      <c r="E48" s="44" t="n">
        <v>240</v>
      </c>
    </row>
    <row r="49">
      <c r="A49" s="1" t="n">
        <v>46423</v>
      </c>
      <c r="B49" t="inlineStr">
        <is>
          <t>Weekly garden maintenance – portfolio (Feb)</t>
        </is>
      </c>
      <c r="C49" t="inlineStr">
        <is>
          <t>Income</t>
        </is>
      </c>
      <c r="D49" s="7" t="inlineStr">
        <is>
          <t>Turnover</t>
        </is>
      </c>
      <c r="E49" s="44" t="n">
        <v>1200</v>
      </c>
    </row>
    <row r="50">
      <c r="A50" s="1" t="n">
        <v>46432</v>
      </c>
      <c r="B50" t="inlineStr">
        <is>
          <t>Hard landscaping – retaining beds</t>
        </is>
      </c>
      <c r="C50" t="inlineStr">
        <is>
          <t>Income</t>
        </is>
      </c>
      <c r="D50" s="7" t="inlineStr">
        <is>
          <t>Turnover</t>
        </is>
      </c>
      <c r="E50" s="44" t="n">
        <v>4600</v>
      </c>
    </row>
    <row r="51">
      <c r="A51" s="1" t="n">
        <v>46451</v>
      </c>
      <c r="B51" t="inlineStr">
        <is>
          <t>Weekly garden maintenance – portfolio (Mar)</t>
        </is>
      </c>
      <c r="C51" t="inlineStr">
        <is>
          <t>Income</t>
        </is>
      </c>
      <c r="D51" s="7" t="inlineStr">
        <is>
          <t>Turnover</t>
        </is>
      </c>
      <c r="E51" s="44" t="n">
        <v>1200</v>
      </c>
    </row>
    <row r="52">
      <c r="A52" s="1" t="n">
        <v>46458</v>
      </c>
      <c r="B52" t="inlineStr">
        <is>
          <t>Spring prep – large estate</t>
        </is>
      </c>
      <c r="C52" t="inlineStr">
        <is>
          <t>Income</t>
        </is>
      </c>
      <c r="D52" s="7" t="inlineStr">
        <is>
          <t>Turnover</t>
        </is>
      </c>
      <c r="E52" s="44" t="n">
        <v>3250</v>
      </c>
    </row>
    <row r="53">
      <c r="A53" s="1" t="n">
        <v>46482</v>
      </c>
      <c r="B53" t="inlineStr">
        <is>
          <t>Garden overhaul – full redesign</t>
        </is>
      </c>
      <c r="C53" t="inlineStr">
        <is>
          <t>Income</t>
        </is>
      </c>
      <c r="D53" s="7" t="inlineStr">
        <is>
          <t>Turnover</t>
        </is>
      </c>
      <c r="E53" s="44" t="n">
        <v>6500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2026-01-09T10:10:45Z</dcterms:created>
  <dcterms:modified xmlns:dcterms="http://purl.org/dc/terms/" xmlns:xsi="http://www.w3.org/2001/XMLSchema-instance" xsi:type="dcterms:W3CDTF">2026-09-06T16:45:11Z</dcterms:modified>
</cp:coreProperties>
</file>